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Rozpočet Pol" sheetId="12" r:id="rId2"/>
    <sheet name="Pokyny pro vyplnění" sheetId="11" r:id="rId3"/>
    <sheet name="VzorPolozky" sheetId="10" state="hidden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'Rozpočet Pol'!$A$1:$U$108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17" s="1"/>
  <c r="I50"/>
  <c r="I49"/>
  <c r="I48"/>
  <c r="I47"/>
  <c r="I16" s="1"/>
  <c r="G39"/>
  <c r="I39" s="1"/>
  <c r="I40" s="1"/>
  <c r="J39" s="1"/>
  <c r="J40" s="1"/>
  <c r="F39"/>
  <c r="F40" s="1"/>
  <c r="G98" i="12"/>
  <c r="AC98"/>
  <c r="AD98"/>
  <c r="I8"/>
  <c r="Q8"/>
  <c r="G9"/>
  <c r="I9"/>
  <c r="K9"/>
  <c r="K8" s="1"/>
  <c r="M9"/>
  <c r="O9"/>
  <c r="O8" s="1"/>
  <c r="Q9"/>
  <c r="U9"/>
  <c r="U8" s="1"/>
  <c r="G10"/>
  <c r="G8" s="1"/>
  <c r="I10"/>
  <c r="K10"/>
  <c r="M10"/>
  <c r="O10"/>
  <c r="Q10"/>
  <c r="U10"/>
  <c r="G11"/>
  <c r="M11" s="1"/>
  <c r="I11"/>
  <c r="K11"/>
  <c r="O11"/>
  <c r="Q11"/>
  <c r="U11"/>
  <c r="G13"/>
  <c r="M13" s="1"/>
  <c r="I13"/>
  <c r="K13"/>
  <c r="K12" s="1"/>
  <c r="O13"/>
  <c r="Q13"/>
  <c r="U13"/>
  <c r="U12" s="1"/>
  <c r="G14"/>
  <c r="I14"/>
  <c r="K14"/>
  <c r="M14"/>
  <c r="O14"/>
  <c r="O12" s="1"/>
  <c r="Q14"/>
  <c r="U14"/>
  <c r="G15"/>
  <c r="M15" s="1"/>
  <c r="I15"/>
  <c r="K15"/>
  <c r="O15"/>
  <c r="Q15"/>
  <c r="U15"/>
  <c r="G16"/>
  <c r="I16"/>
  <c r="I12" s="1"/>
  <c r="K16"/>
  <c r="M16"/>
  <c r="O16"/>
  <c r="Q16"/>
  <c r="Q12" s="1"/>
  <c r="U16"/>
  <c r="G17"/>
  <c r="I17"/>
  <c r="K17"/>
  <c r="M17"/>
  <c r="O17"/>
  <c r="Q17"/>
  <c r="U17"/>
  <c r="G18"/>
  <c r="I18"/>
  <c r="K18"/>
  <c r="M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I24"/>
  <c r="K24"/>
  <c r="M24"/>
  <c r="O24"/>
  <c r="Q24"/>
  <c r="U24"/>
  <c r="G25"/>
  <c r="I25"/>
  <c r="K25"/>
  <c r="M25"/>
  <c r="O25"/>
  <c r="Q25"/>
  <c r="U25"/>
  <c r="G26"/>
  <c r="I26"/>
  <c r="K26"/>
  <c r="M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I33"/>
  <c r="K33"/>
  <c r="M33"/>
  <c r="O33"/>
  <c r="Q33"/>
  <c r="U33"/>
  <c r="G35"/>
  <c r="G34" s="1"/>
  <c r="I35"/>
  <c r="I34" s="1"/>
  <c r="K35"/>
  <c r="O35"/>
  <c r="O34" s="1"/>
  <c r="Q35"/>
  <c r="U35"/>
  <c r="U34" s="1"/>
  <c r="G36"/>
  <c r="M36" s="1"/>
  <c r="I36"/>
  <c r="K36"/>
  <c r="K34" s="1"/>
  <c r="O36"/>
  <c r="Q36"/>
  <c r="Q34" s="1"/>
  <c r="U36"/>
  <c r="G37"/>
  <c r="I37"/>
  <c r="K37"/>
  <c r="M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I41"/>
  <c r="K41"/>
  <c r="M41"/>
  <c r="O41"/>
  <c r="Q41"/>
  <c r="U41"/>
  <c r="G42"/>
  <c r="I42"/>
  <c r="K42"/>
  <c r="M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I46"/>
  <c r="K46"/>
  <c r="M46"/>
  <c r="O46"/>
  <c r="Q46"/>
  <c r="U46"/>
  <c r="G47"/>
  <c r="M47" s="1"/>
  <c r="I47"/>
  <c r="K47"/>
  <c r="O47"/>
  <c r="Q47"/>
  <c r="U47"/>
  <c r="G48"/>
  <c r="I48"/>
  <c r="K48"/>
  <c r="M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I53"/>
  <c r="K53"/>
  <c r="M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I57"/>
  <c r="K57"/>
  <c r="M57"/>
  <c r="O57"/>
  <c r="Q57"/>
  <c r="U57"/>
  <c r="G59"/>
  <c r="G58" s="1"/>
  <c r="I59"/>
  <c r="I58" s="1"/>
  <c r="K59"/>
  <c r="O59"/>
  <c r="O58" s="1"/>
  <c r="Q59"/>
  <c r="U59"/>
  <c r="U58" s="1"/>
  <c r="G60"/>
  <c r="M60" s="1"/>
  <c r="I60"/>
  <c r="K60"/>
  <c r="K58" s="1"/>
  <c r="O60"/>
  <c r="Q60"/>
  <c r="Q58" s="1"/>
  <c r="U60"/>
  <c r="G61"/>
  <c r="I61"/>
  <c r="K61"/>
  <c r="M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I65"/>
  <c r="K65"/>
  <c r="M65"/>
  <c r="O65"/>
  <c r="Q65"/>
  <c r="U65"/>
  <c r="G66"/>
  <c r="I66"/>
  <c r="K66"/>
  <c r="M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I69"/>
  <c r="K69"/>
  <c r="M69"/>
  <c r="O69"/>
  <c r="Q69"/>
  <c r="U69"/>
  <c r="G70"/>
  <c r="I70"/>
  <c r="K70"/>
  <c r="M70"/>
  <c r="O70"/>
  <c r="Q70"/>
  <c r="U70"/>
  <c r="G71"/>
  <c r="M71" s="1"/>
  <c r="I71"/>
  <c r="K71"/>
  <c r="O71"/>
  <c r="Q71"/>
  <c r="U71"/>
  <c r="G72"/>
  <c r="I72"/>
  <c r="K72"/>
  <c r="M72"/>
  <c r="O72"/>
  <c r="Q72"/>
  <c r="U72"/>
  <c r="G73"/>
  <c r="I73"/>
  <c r="K73"/>
  <c r="M73"/>
  <c r="O73"/>
  <c r="Q73"/>
  <c r="U73"/>
  <c r="G74"/>
  <c r="I74"/>
  <c r="K74"/>
  <c r="M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I77"/>
  <c r="K77"/>
  <c r="M77"/>
  <c r="O77"/>
  <c r="Q77"/>
  <c r="U77"/>
  <c r="G78"/>
  <c r="I78"/>
  <c r="K78"/>
  <c r="M78"/>
  <c r="O78"/>
  <c r="Q78"/>
  <c r="U78"/>
  <c r="G79"/>
  <c r="M79" s="1"/>
  <c r="I79"/>
  <c r="K79"/>
  <c r="O79"/>
  <c r="Q79"/>
  <c r="U79"/>
  <c r="G80"/>
  <c r="I80"/>
  <c r="K80"/>
  <c r="M80"/>
  <c r="O80"/>
  <c r="Q80"/>
  <c r="U80"/>
  <c r="G81"/>
  <c r="I81"/>
  <c r="K81"/>
  <c r="M81"/>
  <c r="O81"/>
  <c r="Q81"/>
  <c r="U81"/>
  <c r="G82"/>
  <c r="I82"/>
  <c r="K82"/>
  <c r="M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I86"/>
  <c r="K86"/>
  <c r="M86"/>
  <c r="O86"/>
  <c r="Q86"/>
  <c r="U86"/>
  <c r="G87"/>
  <c r="M87" s="1"/>
  <c r="I87"/>
  <c r="K87"/>
  <c r="O87"/>
  <c r="Q87"/>
  <c r="U87"/>
  <c r="G88"/>
  <c r="I88"/>
  <c r="K88"/>
  <c r="M88"/>
  <c r="O88"/>
  <c r="Q88"/>
  <c r="U88"/>
  <c r="G89"/>
  <c r="I89"/>
  <c r="K89"/>
  <c r="M89"/>
  <c r="O89"/>
  <c r="Q89"/>
  <c r="U89"/>
  <c r="G90"/>
  <c r="I90"/>
  <c r="K90"/>
  <c r="M90"/>
  <c r="O90"/>
  <c r="Q90"/>
  <c r="U90"/>
  <c r="G91"/>
  <c r="M91" s="1"/>
  <c r="I91"/>
  <c r="K91"/>
  <c r="O91"/>
  <c r="Q91"/>
  <c r="U91"/>
  <c r="I92"/>
  <c r="G93"/>
  <c r="G92" s="1"/>
  <c r="I93"/>
  <c r="K93"/>
  <c r="K92" s="1"/>
  <c r="M93"/>
  <c r="O93"/>
  <c r="Q93"/>
  <c r="U93"/>
  <c r="U92" s="1"/>
  <c r="G94"/>
  <c r="I94"/>
  <c r="K94"/>
  <c r="M94"/>
  <c r="O94"/>
  <c r="O92" s="1"/>
  <c r="Q94"/>
  <c r="U94"/>
  <c r="G95"/>
  <c r="M95" s="1"/>
  <c r="I95"/>
  <c r="K95"/>
  <c r="O95"/>
  <c r="Q95"/>
  <c r="U95"/>
  <c r="G96"/>
  <c r="I96"/>
  <c r="K96"/>
  <c r="M96"/>
  <c r="O96"/>
  <c r="Q96"/>
  <c r="Q92" s="1"/>
  <c r="U96"/>
  <c r="I20" i="1"/>
  <c r="I19"/>
  <c r="I18"/>
  <c r="G27"/>
  <c r="H40"/>
  <c r="J28"/>
  <c r="J26"/>
  <c r="G38"/>
  <c r="F38"/>
  <c r="J23"/>
  <c r="J24"/>
  <c r="J25"/>
  <c r="J27"/>
  <c r="E24"/>
  <c r="G24"/>
  <c r="E26"/>
  <c r="G26"/>
  <c r="I52" l="1"/>
  <c r="G40"/>
  <c r="G25" s="1"/>
  <c r="G23"/>
  <c r="M8" i="12"/>
  <c r="M92"/>
  <c r="M12"/>
  <c r="M59"/>
  <c r="M58" s="1"/>
  <c r="M35"/>
  <c r="M34" s="1"/>
  <c r="G12"/>
  <c r="I21" i="1"/>
  <c r="G29" l="1"/>
  <c r="G2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<sst xmlns="http://schemas.openxmlformats.org/spreadsheetml/2006/main" count="492" uniqueCount="276">
  <si>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</si>
  <si>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</si>
  <si>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</si>
  <si>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</si>
  <si>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</si>
  <si>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</si>
  <si>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</si>
  <si>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</si>
  <si>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</si>
  <si>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</si>
  <si>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</si>
  <si>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</si>
  <si>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</si>
  <si>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</si>
  <si>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</si>
  <si>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</si>
  <si>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</si>
  <si>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</si>
  <si>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</si>
  <si>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</si>
  <si>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</si>
  <si>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</si>
  <si>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</si>
  <si>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</si>
  <si>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</si>
  <si>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</si>
  <si>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</si>
  <si>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</si>
  <si>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</si>
  <si>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</si>
  <si>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</si>
  <si>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</si>
  <si>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</si>
  <si>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</si>
  <si>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</si>
  <si>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</si>
  <si>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</si>
  <si>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</si>
  <si>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</si>
  <si>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</si>
  <si>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</si>
  <si>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</si>
  <si>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</si>
  <si>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Slezská nemocnice v Opavě p.o.</t>
  </si>
  <si>
    <t>Rozpočet:</t>
  </si>
  <si>
    <t>Misto</t>
  </si>
  <si>
    <t>Ohnheisrová</t>
  </si>
  <si>
    <t>stavební úpravy pavilonu M         Zdravotechnické instalace   I.etapa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</si>
  <si>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</si>
  <si>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</si>
  <si>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</si>
  <si>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</si>
  <si>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</si>
  <si>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</si>
  <si>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</si>
  <si>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</si>
  <si>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</si>
  <si>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</si>
  <si>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</si>
  <si>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</si>
  <si>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</si>
  <si>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</si>
  <si>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</si>
  <si>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</si>
  <si>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</si>
  <si>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</si>
  <si>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</si>
  <si>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</si>
  <si>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</si>
  <si>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</si>
  <si>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</si>
  <si>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</si>
  <si>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</si>
  <si>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</si>
  <si>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</si>
  <si>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</si>
  <si>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</si>
  <si>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</si>
  <si>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</si>
  <si>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</si>
  <si>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</si>
  <si>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</si>
  <si>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</si>
  <si>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</si>
  <si>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</si>
  <si>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</si>
  <si>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</si>
  <si>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</si>
  <si>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</si>
  <si>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</si>
  <si>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</si>
  <si>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</si>
  <si>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</si>
  <si>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</si>
  <si>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</si>
  <si>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</si>
  <si>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</si>
  <si>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</si>
  <si>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974031155R00</t>
  </si>
  <si>
    <t>Vysekání rýh ve zdi cihelné 10 x 20 cm</t>
  </si>
  <si>
    <t>m</t>
  </si>
  <si>
    <t>POL1_0</t>
  </si>
  <si>
    <t>974049154R00</t>
  </si>
  <si>
    <t>Vysekání rýh v betonových zdech 10x15 cm</t>
  </si>
  <si>
    <t>972011211R00</t>
  </si>
  <si>
    <t>Vybourání otvorů strop prefa pl. 0,09 m2, tl.12 cm</t>
  </si>
  <si>
    <t>kus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</si>
  <si>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</si>
  <si>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</si>
  <si>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</si>
  <si>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</si>
  <si>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</si>
  <si>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</si>
  <si>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</si>
  <si>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</si>
  <si>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721176115R00</t>
  </si>
  <si>
    <t>Potrubí HT odpadní svislé D 110 x 2,7 mm</t>
  </si>
  <si>
    <t>721176114R00</t>
  </si>
  <si>
    <t>Potrubí HT odpadní svislé D 75 x 1,9 mm</t>
  </si>
  <si>
    <t>721176134R00</t>
  </si>
  <si>
    <t>Potrubí HT svodné (ležaté) zavěšené D 75 x 1,9 mm</t>
  </si>
  <si>
    <t>721176135R00</t>
  </si>
  <si>
    <t>Potrubí HT svodné (ležaté) zavěšené D 110 x 2,7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</si>
  <si>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</si>
  <si>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</si>
  <si>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</si>
  <si>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</si>
  <si>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</si>
  <si>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</si>
  <si>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</si>
  <si>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</si>
  <si>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</si>
  <si>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</si>
  <si>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</si>
  <si>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</si>
  <si>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</si>
  <si>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721171809R00</t>
  </si>
  <si>
    <t>Demontáž potrubí z PVC do D 160 mm</t>
  </si>
  <si>
    <t>721290822R00</t>
  </si>
  <si>
    <t>Přesun vybouraných hmot - kanalizace, H 6 - 12 m</t>
  </si>
  <si>
    <t>721170909R00</t>
  </si>
  <si>
    <t>Oprava potrubí PVC odpadní, vsazení odbočky D 110</t>
  </si>
  <si>
    <t>721170907R00</t>
  </si>
  <si>
    <t>Oprava potrubí PVC odpadní, vsazení odbočky D 75</t>
  </si>
  <si>
    <t>721170963R00</t>
  </si>
  <si>
    <t>Oprava - propojení dosavadního potrubí PVC D 75</t>
  </si>
  <si>
    <t>721170965R00</t>
  </si>
  <si>
    <t>Oprava - propojení dosavadního potrubí PVC D 110</t>
  </si>
  <si>
    <t>721300912R00</t>
  </si>
  <si>
    <t>Pročištění svislých odpadů, jedno podl., do DN 200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</si>
  <si>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</si>
  <si>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</si>
  <si>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</si>
  <si>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</si>
  <si>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</si>
  <si>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</si>
  <si>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722179191R00</t>
  </si>
  <si>
    <t>Příplatek za malý rozsah do 20 m rozvodu</t>
  </si>
  <si>
    <t>soubor</t>
  </si>
  <si>
    <t>722181212RT7</t>
  </si>
  <si>
    <t>Izolace návleková  tl. stěny 9 mm, vnitřní průměr 22 mm</t>
  </si>
  <si>
    <t>722181212RT8</t>
  </si>
  <si>
    <t>Izolace návleková tl. stěny 9 mm, vnitřní průměr 25 mm</t>
  </si>
  <si>
    <t>722181212RU1</t>
  </si>
  <si>
    <t>Izolace návleková  tl. stěny 9 mm, vnitřní průměr 32 mm</t>
  </si>
  <si>
    <t>722190401R00</t>
  </si>
  <si>
    <t>Vyvedení a upevnění výpustek DN 15</t>
  </si>
  <si>
    <t>722237422R00</t>
  </si>
  <si>
    <t>Kohout kulový,2xvnitřní záv. DN 15</t>
  </si>
  <si>
    <t>722237423R00</t>
  </si>
  <si>
    <t>Kohout kulový,2xvnitřní záv. DN 20</t>
  </si>
  <si>
    <t>722237424R00</t>
  </si>
  <si>
    <t>Kohout kulový,2xvnitřní záv.DN 25</t>
  </si>
  <si>
    <t>722290226R00</t>
  </si>
  <si>
    <t>Zkouška tlaku potrubí závitového DN 50</t>
  </si>
  <si>
    <t>722290234R00</t>
  </si>
  <si>
    <t>Proplach a dezinfekce vodovod.potrubí DN 80</t>
  </si>
  <si>
    <t>998722102R00</t>
  </si>
  <si>
    <t>Přesun hmot pro vnitřní vodovod, výšky do 12 m</t>
  </si>
  <si>
    <t>722170801R00</t>
  </si>
  <si>
    <t>Demontáž rozvodů vody z plastů do D 32</t>
  </si>
  <si>
    <t>722290822R00</t>
  </si>
  <si>
    <t>Přesun vybouraných hmot - vodovody, H 6 - 12 m</t>
  </si>
  <si>
    <t>722172912R00</t>
  </si>
  <si>
    <t>Propojení plastového potrubí polyf.D 20 mm,vodovod</t>
  </si>
  <si>
    <t>722172913R00</t>
  </si>
  <si>
    <t>Propojení plastového potrubí polyf.D 25 mm,vodovod</t>
  </si>
  <si>
    <t>722172914R00</t>
  </si>
  <si>
    <t>Propojení plastového potrubí polyf.D 32 mm,vodovod</t>
  </si>
  <si>
    <t>722172962R00</t>
  </si>
  <si>
    <t>Vsaz.odboč.do plast.potrubí polyf.D 20 mm, vodovod</t>
  </si>
  <si>
    <t>722172963R00</t>
  </si>
  <si>
    <t>Vsaz.odboč.do plast.potrubí polyf.D 25 mm, vodovod</t>
  </si>
  <si>
    <t>722172964R00</t>
  </si>
  <si>
    <t>Vsaz.odboč.do plast.potrubí polyf.D 32 mm, vodovod</t>
  </si>
  <si>
    <t>722190901R00</t>
  </si>
  <si>
    <t>Uzavření/otevření vodovodního potrubí při opravě</t>
  </si>
  <si>
    <t>725014131R00</t>
  </si>
  <si>
    <t>Klozet závěsný + sedátko, bílý</t>
  </si>
  <si>
    <t>725014141R00</t>
  </si>
  <si>
    <t>Klozet závěsný  ZTP + sedátko, bílý</t>
  </si>
  <si>
    <t>725119306R00</t>
  </si>
  <si>
    <t>Montáž klozetu závěsného</t>
  </si>
  <si>
    <t>64238999</t>
  </si>
  <si>
    <t>Klozet závěsný dětský včetně sedátka s poklopem</t>
  </si>
  <si>
    <t>POL3_0</t>
  </si>
  <si>
    <t>725017132R00</t>
  </si>
  <si>
    <t>Umyvadlo na šrouby  55 x 42 cm, bílé</t>
  </si>
  <si>
    <t>725017138R00</t>
  </si>
  <si>
    <t>Kryt sifonu umyvadel, bílý</t>
  </si>
  <si>
    <t>725017153R00</t>
  </si>
  <si>
    <t>Umyvadlo invalidní  64 x 55 cm, bílé</t>
  </si>
  <si>
    <t>725019103R00</t>
  </si>
  <si>
    <t>Výlevka závěsná s plastovou mřížkou, keramická, odpad DN100</t>
  </si>
  <si>
    <t>725229102R00</t>
  </si>
  <si>
    <t>Montáž van dětských s zápach.uzávěrem</t>
  </si>
  <si>
    <t>552205</t>
  </si>
  <si>
    <t xml:space="preserve">Vana dětská pro kojence nerezová, 686×382×155 </t>
  </si>
  <si>
    <t>725314290R00</t>
  </si>
  <si>
    <t>Příslušenství k dřezu v kuchyňské sestavě</t>
  </si>
  <si>
    <t>725319101R00</t>
  </si>
  <si>
    <t>Montáž dřezů jednoduchých</t>
  </si>
  <si>
    <t>55231350R</t>
  </si>
  <si>
    <t>Dřez nerez, celoplošný</t>
  </si>
  <si>
    <t>64281216R</t>
  </si>
  <si>
    <t>Dřez s přepadem, bílý</t>
  </si>
  <si>
    <t>725823111R00</t>
  </si>
  <si>
    <t>Baterie umyvadlová stoján. ruční, bez otvír.odpadu</t>
  </si>
  <si>
    <t>725823114RT1</t>
  </si>
  <si>
    <t>Baterie dřezová stojánková ruční, bez otvír.odpadu, standardní</t>
  </si>
  <si>
    <t>725823134R00</t>
  </si>
  <si>
    <t>Baterie dřezová stojánková ruční s výsuv. sprchou</t>
  </si>
  <si>
    <t>725829201RT1</t>
  </si>
  <si>
    <t>Montáž baterie umyv.a dřezové nástěnné chromové, včetně dodávky pákové baterie</t>
  </si>
  <si>
    <t>725845111R00</t>
  </si>
  <si>
    <t>Baterie sprchová nástěnná ruční, bez příslušenství</t>
  </si>
  <si>
    <t>55145352R</t>
  </si>
  <si>
    <t xml:space="preserve">Set sprchový hadice, růžice, držák </t>
  </si>
  <si>
    <t>55145037R</t>
  </si>
  <si>
    <t xml:space="preserve">Baterie vanová směšovací s přísluš </t>
  </si>
  <si>
    <t>725860227RT1</t>
  </si>
  <si>
    <t>Sifon ke sprchové vaničce, D 50 mm, s krytkou z nerez oceli</t>
  </si>
  <si>
    <t>725860251R00</t>
  </si>
  <si>
    <t>Sifon umyvadlový chromovaný</t>
  </si>
  <si>
    <t>55162349R</t>
  </si>
  <si>
    <t>umyvadlový-nábytkový sifon DN40x5/4", se svislým odtokem</t>
  </si>
  <si>
    <t>998725102R00</t>
  </si>
  <si>
    <t>Přesun hmot pro zařizovací předměty, výšky do 12 m</t>
  </si>
  <si>
    <t>725110811R00</t>
  </si>
  <si>
    <t>Demontáž klozetů splachovacích</t>
  </si>
  <si>
    <t>725210821R00</t>
  </si>
  <si>
    <t>Demontáž umyvadel bez výtokových armatur</t>
  </si>
  <si>
    <t>725310823R00</t>
  </si>
  <si>
    <t>Demontáž dřezů 1dílných v kuchyňské sestavě</t>
  </si>
  <si>
    <t>725310921R00</t>
  </si>
  <si>
    <t>Zpětná montáž dřezu ocelového 2dílného</t>
  </si>
  <si>
    <t>725820802R00</t>
  </si>
  <si>
    <t>Demontáž baterie stojánkové do 1otvoru</t>
  </si>
  <si>
    <t>725220908R00</t>
  </si>
  <si>
    <t>Odmontování dětské vany</t>
  </si>
  <si>
    <t>725220912R00</t>
  </si>
  <si>
    <t>Zpětná montáž dětské vany</t>
  </si>
  <si>
    <t>725210912R00</t>
  </si>
  <si>
    <t>Demontáž a zpět.montáž umyvadla s 1stoj.ventilem</t>
  </si>
  <si>
    <t>726211321R00</t>
  </si>
  <si>
    <t>Modul-WC  h 112 cm</t>
  </si>
  <si>
    <t>726211331R00</t>
  </si>
  <si>
    <t>Modul-WC, ZTP, h 112 cm</t>
  </si>
  <si>
    <t>726212367R00</t>
  </si>
  <si>
    <t xml:space="preserve">Modul- SYSTEM, pro výlevku </t>
  </si>
  <si>
    <t>998726122R00</t>
  </si>
  <si>
    <t>Přesun hmot pro předstěnové systémy,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</si>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</sst>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>
      <c r="A19" s="195" t="s">
        <v>69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>
      <c r="A20" s="195" t="s">
        <v>70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54</v>
      </c>
      <c r="C39" s="138" t="s">
        <v>47</v>
      </c>
      <c r="D39" s="139"/>
      <c r="E39" s="139"/>
      <c r="F39" s="147">
        <f>'Rozpočet Pol'!AC98</f>
        <v>0</v>
      </c>
      <c r="G39" s="148">
        <f>'Rozpočet Pol'!AD98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>
      <c r="B44" s="163" t="s">
        <v>57</v>
      </c>
    </row>
    <row r="46" spans="1:10" ht="25.5" customHeight="1">
      <c r="A46" s="164"/>
      <c r="B46" s="170" t="s">
        <v>16</v>
      </c>
      <c r="C46" s="170" t="s">
        <v>5</v>
      </c>
      <c r="D46" s="171"/>
      <c r="E46" s="171"/>
      <c r="F46" s="174" t="s">
        <v>58</v>
      </c>
      <c r="G46" s="174"/>
      <c r="H46" s="174"/>
      <c r="I46" s="175" t="s">
        <v>28</v>
      </c>
      <c r="J46" s="175"/>
    </row>
    <row r="47" spans="1:10" ht="25.5" customHeight="1">
      <c r="A47" s="165"/>
      <c r="B47" s="176" t="s">
        <v>59</v>
      </c>
      <c r="C47" s="177" t="s">
        <v>60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>
      <c r="A48" s="165"/>
      <c r="B48" s="168" t="s">
        <v>61</v>
      </c>
      <c r="C48" s="167" t="s">
        <v>62</v>
      </c>
      <c r="D48" s="169"/>
      <c r="E48" s="169"/>
      <c r="F48" s="185" t="s">
        <v>24</v>
      </c>
      <c r="G48" s="186"/>
      <c r="H48" s="186"/>
      <c r="I48" s="187">
        <f>'Rozpočet Pol'!G12</f>
        <v>0</v>
      </c>
      <c r="J48" s="187"/>
    </row>
    <row r="49" spans="1:10" ht="25.5" customHeight="1">
      <c r="A49" s="165"/>
      <c r="B49" s="168" t="s">
        <v>63</v>
      </c>
      <c r="C49" s="167" t="s">
        <v>64</v>
      </c>
      <c r="D49" s="169"/>
      <c r="E49" s="169"/>
      <c r="F49" s="185" t="s">
        <v>24</v>
      </c>
      <c r="G49" s="186"/>
      <c r="H49" s="186"/>
      <c r="I49" s="187">
        <f>'Rozpočet Pol'!G34</f>
        <v>0</v>
      </c>
      <c r="J49" s="187"/>
    </row>
    <row r="50" spans="1:10" ht="25.5" customHeight="1">
      <c r="A50" s="165"/>
      <c r="B50" s="168" t="s">
        <v>65</v>
      </c>
      <c r="C50" s="167" t="s">
        <v>66</v>
      </c>
      <c r="D50" s="169"/>
      <c r="E50" s="169"/>
      <c r="F50" s="185" t="s">
        <v>24</v>
      </c>
      <c r="G50" s="186"/>
      <c r="H50" s="186"/>
      <c r="I50" s="187">
        <f>'Rozpočet Pol'!G58</f>
        <v>0</v>
      </c>
      <c r="J50" s="187"/>
    </row>
    <row r="51" spans="1:10" ht="25.5" customHeight="1">
      <c r="A51" s="165"/>
      <c r="B51" s="179" t="s">
        <v>67</v>
      </c>
      <c r="C51" s="180" t="s">
        <v>68</v>
      </c>
      <c r="D51" s="181"/>
      <c r="E51" s="181"/>
      <c r="F51" s="188" t="s">
        <v>24</v>
      </c>
      <c r="G51" s="189"/>
      <c r="H51" s="189"/>
      <c r="I51" s="190">
        <f>'Rozpočet Pol'!G92</f>
        <v>0</v>
      </c>
      <c r="J51" s="190"/>
    </row>
    <row r="52" spans="1:10" ht="25.5" customHeight="1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>
      <c r="F53" s="194"/>
      <c r="G53" s="130"/>
      <c r="H53" s="194"/>
      <c r="I53" s="130"/>
      <c r="J53" s="130"/>
    </row>
    <row r="54" spans="1:10">
      <c r="F54" s="194"/>
      <c r="G54" s="130"/>
      <c r="H54" s="194"/>
      <c r="I54" s="130"/>
      <c r="J54" s="130"/>
    </row>
    <row r="55" spans="1:10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72</v>
      </c>
    </row>
    <row r="2" spans="1:60" ht="24.95" customHeight="1">
      <c r="A2" s="204" t="s">
        <v>71</v>
      </c>
      <c r="B2" s="198"/>
      <c r="C2" s="199" t="s">
        <v>47</v>
      </c>
      <c r="D2" s="200"/>
      <c r="E2" s="200"/>
      <c r="F2" s="200"/>
      <c r="G2" s="206"/>
      <c r="AE2" t="s">
        <v>73</v>
      </c>
    </row>
    <row r="3" spans="1:60" ht="24.95" customHeight="1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74</v>
      </c>
    </row>
    <row r="4" spans="1:60" ht="24.95" hidden="1" customHeight="1">
      <c r="A4" s="205" t="s">
        <v>8</v>
      </c>
      <c r="B4" s="203"/>
      <c r="C4" s="201"/>
      <c r="D4" s="202"/>
      <c r="E4" s="202"/>
      <c r="F4" s="202"/>
      <c r="G4" s="207"/>
      <c r="AE4" t="s">
        <v>75</v>
      </c>
    </row>
    <row r="5" spans="1:60" hidden="1">
      <c r="A5" s="208" t="s">
        <v>76</v>
      </c>
      <c r="B5" s="209"/>
      <c r="C5" s="210"/>
      <c r="D5" s="211"/>
      <c r="E5" s="211"/>
      <c r="F5" s="211"/>
      <c r="G5" s="212"/>
      <c r="AE5" t="s">
        <v>77</v>
      </c>
    </row>
    <row r="7" spans="1:60" ht="38.25">
      <c r="A7" s="217" t="s">
        <v>78</v>
      </c>
      <c r="B7" s="218" t="s">
        <v>79</v>
      </c>
      <c r="C7" s="218" t="s">
        <v>80</v>
      </c>
      <c r="D7" s="217" t="s">
        <v>81</v>
      </c>
      <c r="E7" s="217" t="s">
        <v>82</v>
      </c>
      <c r="F7" s="213" t="s">
        <v>83</v>
      </c>
      <c r="G7" s="234" t="s">
        <v>28</v>
      </c>
      <c r="H7" s="235" t="s">
        <v>29</v>
      </c>
      <c r="I7" s="235" t="s">
        <v>84</v>
      </c>
      <c r="J7" s="235" t="s">
        <v>30</v>
      </c>
      <c r="K7" s="235" t="s">
        <v>85</v>
      </c>
      <c r="L7" s="235" t="s">
        <v>86</v>
      </c>
      <c r="M7" s="235" t="s">
        <v>87</v>
      </c>
      <c r="N7" s="235" t="s">
        <v>88</v>
      </c>
      <c r="O7" s="235" t="s">
        <v>89</v>
      </c>
      <c r="P7" s="235" t="s">
        <v>90</v>
      </c>
      <c r="Q7" s="235" t="s">
        <v>91</v>
      </c>
      <c r="R7" s="235" t="s">
        <v>92</v>
      </c>
      <c r="S7" s="235" t="s">
        <v>93</v>
      </c>
      <c r="T7" s="235" t="s">
        <v>94</v>
      </c>
      <c r="U7" s="220" t="s">
        <v>95</v>
      </c>
    </row>
    <row r="8" spans="1:60">
      <c r="A8" s="236" t="s">
        <v>96</v>
      </c>
      <c r="B8" s="237" t="s">
        <v>59</v>
      </c>
      <c r="C8" s="238" t="s">
        <v>60</v>
      </c>
      <c r="D8" s="239"/>
      <c r="E8" s="240"/>
      <c r="F8" s="241"/>
      <c r="G8" s="241">
        <f>SUMIF(AE9:AE11,"&lt;&gt;NOR",G9:G11)</f>
        <v>0</v>
      </c>
      <c r="H8" s="241"/>
      <c r="I8" s="241">
        <f>SUM(I9:I11)</f>
        <v>0</v>
      </c>
      <c r="J8" s="241"/>
      <c r="K8" s="241">
        <f>SUM(K9:K11)</f>
        <v>0</v>
      </c>
      <c r="L8" s="241"/>
      <c r="M8" s="241">
        <f>SUM(M9:M11)</f>
        <v>0</v>
      </c>
      <c r="N8" s="219"/>
      <c r="O8" s="219">
        <f>SUM(O9:O11)</f>
        <v>6.6800000000000002E-3</v>
      </c>
      <c r="P8" s="219"/>
      <c r="Q8" s="219">
        <f>SUM(Q9:Q11)</f>
        <v>0.40900000000000003</v>
      </c>
      <c r="R8" s="219"/>
      <c r="S8" s="219"/>
      <c r="T8" s="236"/>
      <c r="U8" s="219">
        <f>SUM(U9:U11)</f>
        <v>8.6999999999999993</v>
      </c>
      <c r="AE8" t="s">
        <v>97</v>
      </c>
    </row>
    <row r="9" spans="1:60" outlineLevel="1">
      <c r="A9" s="215">
        <v>1</v>
      </c>
      <c r="B9" s="221" t="s">
        <v>98</v>
      </c>
      <c r="C9" s="264" t="s">
        <v>99</v>
      </c>
      <c r="D9" s="223" t="s">
        <v>100</v>
      </c>
      <c r="E9" s="229">
        <v>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4.8999999999999998E-4</v>
      </c>
      <c r="O9" s="224">
        <f>ROUND(E9*N9,5)</f>
        <v>4.4099999999999999E-3</v>
      </c>
      <c r="P9" s="224">
        <v>3.7999999999999999E-2</v>
      </c>
      <c r="Q9" s="224">
        <f>ROUND(E9*P9,5)</f>
        <v>0.34200000000000003</v>
      </c>
      <c r="R9" s="224"/>
      <c r="S9" s="224"/>
      <c r="T9" s="225">
        <v>0.59499999999999997</v>
      </c>
      <c r="U9" s="224">
        <f>ROUND(E9*T9,2)</f>
        <v>5.36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101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15">
        <v>2</v>
      </c>
      <c r="B10" s="221" t="s">
        <v>102</v>
      </c>
      <c r="C10" s="264" t="s">
        <v>103</v>
      </c>
      <c r="D10" s="223" t="s">
        <v>100</v>
      </c>
      <c r="E10" s="229">
        <v>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4.8999999999999998E-4</v>
      </c>
      <c r="O10" s="224">
        <f>ROUND(E10*N10,5)</f>
        <v>9.7999999999999997E-4</v>
      </c>
      <c r="P10" s="224">
        <v>3.3000000000000002E-2</v>
      </c>
      <c r="Q10" s="224">
        <f>ROUND(E10*P10,5)</f>
        <v>6.6000000000000003E-2</v>
      </c>
      <c r="R10" s="224"/>
      <c r="S10" s="224"/>
      <c r="T10" s="225">
        <v>1.5429999999999999</v>
      </c>
      <c r="U10" s="224">
        <f>ROUND(E10*T10,2)</f>
        <v>3.09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101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>
      <c r="A11" s="215">
        <v>3</v>
      </c>
      <c r="B11" s="221" t="s">
        <v>104</v>
      </c>
      <c r="C11" s="264" t="s">
        <v>105</v>
      </c>
      <c r="D11" s="223" t="s">
        <v>106</v>
      </c>
      <c r="E11" s="229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0</v>
      </c>
      <c r="M11" s="232">
        <f>G11*(1+L11/100)</f>
        <v>0</v>
      </c>
      <c r="N11" s="224">
        <v>1.2899999999999999E-3</v>
      </c>
      <c r="O11" s="224">
        <f>ROUND(E11*N11,5)</f>
        <v>1.2899999999999999E-3</v>
      </c>
      <c r="P11" s="224">
        <v>1E-3</v>
      </c>
      <c r="Q11" s="224">
        <f>ROUND(E11*P11,5)</f>
        <v>1E-3</v>
      </c>
      <c r="R11" s="224"/>
      <c r="S11" s="224"/>
      <c r="T11" s="225">
        <v>0.251</v>
      </c>
      <c r="U11" s="224">
        <f>ROUND(E11*T11,2)</f>
        <v>0.25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101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>
      <c r="A12" s="216" t="s">
        <v>96</v>
      </c>
      <c r="B12" s="222" t="s">
        <v>61</v>
      </c>
      <c r="C12" s="265" t="s">
        <v>62</v>
      </c>
      <c r="D12" s="226"/>
      <c r="E12" s="230"/>
      <c r="F12" s="233"/>
      <c r="G12" s="233">
        <f>SUMIF(AE13:AE33,"&lt;&gt;NOR",G13:G33)</f>
        <v>0</v>
      </c>
      <c r="H12" s="233"/>
      <c r="I12" s="233">
        <f>SUM(I13:I33)</f>
        <v>0</v>
      </c>
      <c r="J12" s="233"/>
      <c r="K12" s="233">
        <f>SUM(K13:K33)</f>
        <v>0</v>
      </c>
      <c r="L12" s="233"/>
      <c r="M12" s="233">
        <f>SUM(M13:M33)</f>
        <v>0</v>
      </c>
      <c r="N12" s="227"/>
      <c r="O12" s="227">
        <f>SUM(O13:O33)</f>
        <v>0.16819000000000001</v>
      </c>
      <c r="P12" s="227"/>
      <c r="Q12" s="227">
        <f>SUM(Q13:Q33)</f>
        <v>2.104E-2</v>
      </c>
      <c r="R12" s="227"/>
      <c r="S12" s="227"/>
      <c r="T12" s="228"/>
      <c r="U12" s="227">
        <f>SUM(U13:U33)</f>
        <v>138.05999999999997</v>
      </c>
      <c r="AE12" t="s">
        <v>97</v>
      </c>
    </row>
    <row r="13" spans="1:60" outlineLevel="1">
      <c r="A13" s="215">
        <v>4</v>
      </c>
      <c r="B13" s="221" t="s">
        <v>107</v>
      </c>
      <c r="C13" s="264" t="s">
        <v>108</v>
      </c>
      <c r="D13" s="223" t="s">
        <v>100</v>
      </c>
      <c r="E13" s="229">
        <v>9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3.4000000000000002E-4</v>
      </c>
      <c r="O13" s="224">
        <f>ROUND(E13*N13,5)</f>
        <v>3.0599999999999998E-3</v>
      </c>
      <c r="P13" s="224">
        <v>0</v>
      </c>
      <c r="Q13" s="224">
        <f>ROUND(E13*P13,5)</f>
        <v>0</v>
      </c>
      <c r="R13" s="224"/>
      <c r="S13" s="224"/>
      <c r="T13" s="225">
        <v>0.32</v>
      </c>
      <c r="U13" s="224">
        <f>ROUND(E13*T13,2)</f>
        <v>2.88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101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15">
        <v>5</v>
      </c>
      <c r="B14" s="221" t="s">
        <v>109</v>
      </c>
      <c r="C14" s="264" t="s">
        <v>110</v>
      </c>
      <c r="D14" s="223" t="s">
        <v>100</v>
      </c>
      <c r="E14" s="229">
        <v>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3.8000000000000002E-4</v>
      </c>
      <c r="O14" s="224">
        <f>ROUND(E14*N14,5)</f>
        <v>1.9E-3</v>
      </c>
      <c r="P14" s="224">
        <v>0</v>
      </c>
      <c r="Q14" s="224">
        <f>ROUND(E14*P14,5)</f>
        <v>0</v>
      </c>
      <c r="R14" s="224"/>
      <c r="S14" s="224"/>
      <c r="T14" s="225">
        <v>0.32</v>
      </c>
      <c r="U14" s="224">
        <f>ROUND(E14*T14,2)</f>
        <v>1.6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101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15">
        <v>6</v>
      </c>
      <c r="B15" s="221" t="s">
        <v>111</v>
      </c>
      <c r="C15" s="264" t="s">
        <v>112</v>
      </c>
      <c r="D15" s="223" t="s">
        <v>100</v>
      </c>
      <c r="E15" s="229">
        <v>10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4.6999999999999999E-4</v>
      </c>
      <c r="O15" s="224">
        <f>ROUND(E15*N15,5)</f>
        <v>4.7000000000000002E-3</v>
      </c>
      <c r="P15" s="224">
        <v>0</v>
      </c>
      <c r="Q15" s="224">
        <f>ROUND(E15*P15,5)</f>
        <v>0</v>
      </c>
      <c r="R15" s="224"/>
      <c r="S15" s="224"/>
      <c r="T15" s="225">
        <v>0.35899999999999999</v>
      </c>
      <c r="U15" s="224">
        <f>ROUND(E15*T15,2)</f>
        <v>3.59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101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15">
        <v>7</v>
      </c>
      <c r="B16" s="221" t="s">
        <v>113</v>
      </c>
      <c r="C16" s="264" t="s">
        <v>114</v>
      </c>
      <c r="D16" s="223" t="s">
        <v>100</v>
      </c>
      <c r="E16" s="229">
        <v>7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1.5200000000000001E-3</v>
      </c>
      <c r="O16" s="224">
        <f>ROUND(E16*N16,5)</f>
        <v>1.064E-2</v>
      </c>
      <c r="P16" s="224">
        <v>0</v>
      </c>
      <c r="Q16" s="224">
        <f>ROUND(E16*P16,5)</f>
        <v>0</v>
      </c>
      <c r="R16" s="224"/>
      <c r="S16" s="224"/>
      <c r="T16" s="225">
        <v>1.173</v>
      </c>
      <c r="U16" s="224">
        <f>ROUND(E16*T16,2)</f>
        <v>8.2100000000000009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101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>
      <c r="A17" s="215">
        <v>8</v>
      </c>
      <c r="B17" s="221" t="s">
        <v>115</v>
      </c>
      <c r="C17" s="264" t="s">
        <v>116</v>
      </c>
      <c r="D17" s="223" t="s">
        <v>100</v>
      </c>
      <c r="E17" s="229">
        <v>8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1.31E-3</v>
      </c>
      <c r="O17" s="224">
        <f>ROUND(E17*N17,5)</f>
        <v>1.048E-2</v>
      </c>
      <c r="P17" s="224">
        <v>0</v>
      </c>
      <c r="Q17" s="224">
        <f>ROUND(E17*P17,5)</f>
        <v>0</v>
      </c>
      <c r="R17" s="224"/>
      <c r="S17" s="224"/>
      <c r="T17" s="225">
        <v>0.79700000000000004</v>
      </c>
      <c r="U17" s="224">
        <f>ROUND(E17*T17,2)</f>
        <v>6.38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101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>
      <c r="A18" s="215">
        <v>9</v>
      </c>
      <c r="B18" s="221" t="s">
        <v>117</v>
      </c>
      <c r="C18" s="264" t="s">
        <v>118</v>
      </c>
      <c r="D18" s="223" t="s">
        <v>100</v>
      </c>
      <c r="E18" s="229">
        <v>3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7.7999999999999999E-4</v>
      </c>
      <c r="O18" s="224">
        <f>ROUND(E18*N18,5)</f>
        <v>2.3400000000000001E-3</v>
      </c>
      <c r="P18" s="224">
        <v>0</v>
      </c>
      <c r="Q18" s="224">
        <f>ROUND(E18*P18,5)</f>
        <v>0</v>
      </c>
      <c r="R18" s="224"/>
      <c r="S18" s="224"/>
      <c r="T18" s="225">
        <v>0.81899999999999995</v>
      </c>
      <c r="U18" s="224">
        <f>ROUND(E18*T18,2)</f>
        <v>2.46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101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>
      <c r="A19" s="215">
        <v>10</v>
      </c>
      <c r="B19" s="221" t="s">
        <v>119</v>
      </c>
      <c r="C19" s="264" t="s">
        <v>120</v>
      </c>
      <c r="D19" s="223" t="s">
        <v>100</v>
      </c>
      <c r="E19" s="229">
        <v>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7.3999999999999999E-4</v>
      </c>
      <c r="O19" s="224">
        <f>ROUND(E19*N19,5)</f>
        <v>4.4400000000000004E-3</v>
      </c>
      <c r="P19" s="224">
        <v>0</v>
      </c>
      <c r="Q19" s="224">
        <f>ROUND(E19*P19,5)</f>
        <v>0</v>
      </c>
      <c r="R19" s="224"/>
      <c r="S19" s="224"/>
      <c r="T19" s="225">
        <v>0.66820000000000002</v>
      </c>
      <c r="U19" s="224">
        <f>ROUND(E19*T19,2)</f>
        <v>4.01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101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>
      <c r="A20" s="215">
        <v>11</v>
      </c>
      <c r="B20" s="221" t="s">
        <v>121</v>
      </c>
      <c r="C20" s="264" t="s">
        <v>122</v>
      </c>
      <c r="D20" s="223" t="s">
        <v>100</v>
      </c>
      <c r="E20" s="229">
        <v>11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1.3699999999999999E-3</v>
      </c>
      <c r="O20" s="224">
        <f>ROUND(E20*N20,5)</f>
        <v>1.507E-2</v>
      </c>
      <c r="P20" s="224">
        <v>0</v>
      </c>
      <c r="Q20" s="224">
        <f>ROUND(E20*P20,5)</f>
        <v>0</v>
      </c>
      <c r="R20" s="224"/>
      <c r="S20" s="224"/>
      <c r="T20" s="225">
        <v>0.79669999999999996</v>
      </c>
      <c r="U20" s="224">
        <f>ROUND(E20*T20,2)</f>
        <v>8.76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101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>
      <c r="A21" s="215">
        <v>12</v>
      </c>
      <c r="B21" s="221" t="s">
        <v>123</v>
      </c>
      <c r="C21" s="264" t="s">
        <v>124</v>
      </c>
      <c r="D21" s="223" t="s">
        <v>106</v>
      </c>
      <c r="E21" s="229">
        <v>6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0.14799999999999999</v>
      </c>
      <c r="U21" s="224">
        <f>ROUND(E21*T21,2)</f>
        <v>0.89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101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15">
        <v>13</v>
      </c>
      <c r="B22" s="221" t="s">
        <v>125</v>
      </c>
      <c r="C22" s="264" t="s">
        <v>126</v>
      </c>
      <c r="D22" s="223" t="s">
        <v>106</v>
      </c>
      <c r="E22" s="229">
        <v>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0.157</v>
      </c>
      <c r="U22" s="224">
        <f>ROUND(E22*T22,2)</f>
        <v>0.47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101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>
      <c r="A23" s="215">
        <v>14</v>
      </c>
      <c r="B23" s="221" t="s">
        <v>127</v>
      </c>
      <c r="C23" s="264" t="s">
        <v>128</v>
      </c>
      <c r="D23" s="223" t="s">
        <v>106</v>
      </c>
      <c r="E23" s="229">
        <v>5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0.17399999999999999</v>
      </c>
      <c r="U23" s="224">
        <f>ROUND(E23*T23,2)</f>
        <v>0.87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101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>
      <c r="A24" s="215">
        <v>15</v>
      </c>
      <c r="B24" s="221" t="s">
        <v>129</v>
      </c>
      <c r="C24" s="264" t="s">
        <v>130</v>
      </c>
      <c r="D24" s="223" t="s">
        <v>106</v>
      </c>
      <c r="E24" s="229">
        <v>7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0.25900000000000001</v>
      </c>
      <c r="U24" s="224">
        <f>ROUND(E24*T24,2)</f>
        <v>1.81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101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15">
        <v>16</v>
      </c>
      <c r="B25" s="221" t="s">
        <v>131</v>
      </c>
      <c r="C25" s="264" t="s">
        <v>132</v>
      </c>
      <c r="D25" s="223" t="s">
        <v>100</v>
      </c>
      <c r="E25" s="229">
        <v>59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4.8000000000000001E-2</v>
      </c>
      <c r="U25" s="224">
        <f>ROUND(E25*T25,2)</f>
        <v>2.83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101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>
      <c r="A26" s="215">
        <v>17</v>
      </c>
      <c r="B26" s="221" t="s">
        <v>133</v>
      </c>
      <c r="C26" s="264" t="s">
        <v>134</v>
      </c>
      <c r="D26" s="223" t="s">
        <v>135</v>
      </c>
      <c r="E26" s="229">
        <v>0.16819000000000001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0</v>
      </c>
      <c r="M26" s="232">
        <f>G26*(1+L26/100)</f>
        <v>0</v>
      </c>
      <c r="N26" s="224">
        <v>0</v>
      </c>
      <c r="O26" s="224">
        <f>ROUND(E26*N26,5)</f>
        <v>0</v>
      </c>
      <c r="P26" s="224">
        <v>0</v>
      </c>
      <c r="Q26" s="224">
        <f>ROUND(E26*P26,5)</f>
        <v>0</v>
      </c>
      <c r="R26" s="224"/>
      <c r="S26" s="224"/>
      <c r="T26" s="225">
        <v>1.5229999999999999</v>
      </c>
      <c r="U26" s="224">
        <f>ROUND(E26*T26,2)</f>
        <v>0.26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101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15">
        <v>18</v>
      </c>
      <c r="B27" s="221" t="s">
        <v>136</v>
      </c>
      <c r="C27" s="264" t="s">
        <v>137</v>
      </c>
      <c r="D27" s="223" t="s">
        <v>100</v>
      </c>
      <c r="E27" s="229">
        <v>8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0</v>
      </c>
      <c r="O27" s="224">
        <f>ROUND(E27*N27,5)</f>
        <v>0</v>
      </c>
      <c r="P27" s="224">
        <v>2.63E-3</v>
      </c>
      <c r="Q27" s="224">
        <f>ROUND(E27*P27,5)</f>
        <v>2.104E-2</v>
      </c>
      <c r="R27" s="224"/>
      <c r="S27" s="224"/>
      <c r="T27" s="225">
        <v>0.114</v>
      </c>
      <c r="U27" s="224">
        <f>ROUND(E27*T27,2)</f>
        <v>0.91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101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15">
        <v>19</v>
      </c>
      <c r="B28" s="221" t="s">
        <v>138</v>
      </c>
      <c r="C28" s="264" t="s">
        <v>139</v>
      </c>
      <c r="D28" s="223" t="s">
        <v>135</v>
      </c>
      <c r="E28" s="229">
        <v>2.104E-2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4.1550000000000002</v>
      </c>
      <c r="U28" s="224">
        <f>ROUND(E28*T28,2)</f>
        <v>0.09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101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>
      <c r="A29" s="215">
        <v>20</v>
      </c>
      <c r="B29" s="221" t="s">
        <v>140</v>
      </c>
      <c r="C29" s="264" t="s">
        <v>141</v>
      </c>
      <c r="D29" s="223" t="s">
        <v>106</v>
      </c>
      <c r="E29" s="229">
        <v>19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7.3999999999999999E-4</v>
      </c>
      <c r="O29" s="224">
        <f>ROUND(E29*N29,5)</f>
        <v>1.406E-2</v>
      </c>
      <c r="P29" s="224">
        <v>0</v>
      </c>
      <c r="Q29" s="224">
        <f>ROUND(E29*P29,5)</f>
        <v>0</v>
      </c>
      <c r="R29" s="224"/>
      <c r="S29" s="224"/>
      <c r="T29" s="225">
        <v>0.92300000000000004</v>
      </c>
      <c r="U29" s="224">
        <f>ROUND(E29*T29,2)</f>
        <v>17.54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101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>
      <c r="A30" s="215">
        <v>21</v>
      </c>
      <c r="B30" s="221" t="s">
        <v>142</v>
      </c>
      <c r="C30" s="264" t="s">
        <v>143</v>
      </c>
      <c r="D30" s="223" t="s">
        <v>106</v>
      </c>
      <c r="E30" s="229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3.6999999999999999E-4</v>
      </c>
      <c r="O30" s="224">
        <f>ROUND(E30*N30,5)</f>
        <v>3.6999999999999999E-4</v>
      </c>
      <c r="P30" s="224">
        <v>0</v>
      </c>
      <c r="Q30" s="224">
        <f>ROUND(E30*P30,5)</f>
        <v>0</v>
      </c>
      <c r="R30" s="224"/>
      <c r="S30" s="224"/>
      <c r="T30" s="225">
        <v>0.71399999999999997</v>
      </c>
      <c r="U30" s="224">
        <f>ROUND(E30*T30,2)</f>
        <v>0.71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101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>
      <c r="A31" s="215">
        <v>22</v>
      </c>
      <c r="B31" s="221" t="s">
        <v>144</v>
      </c>
      <c r="C31" s="264" t="s">
        <v>145</v>
      </c>
      <c r="D31" s="223" t="s">
        <v>106</v>
      </c>
      <c r="E31" s="229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6.6299999999999996E-3</v>
      </c>
      <c r="O31" s="224">
        <f>ROUND(E31*N31,5)</f>
        <v>6.6299999999999996E-3</v>
      </c>
      <c r="P31" s="224">
        <v>0</v>
      </c>
      <c r="Q31" s="224">
        <f>ROUND(E31*P31,5)</f>
        <v>0</v>
      </c>
      <c r="R31" s="224"/>
      <c r="S31" s="224"/>
      <c r="T31" s="225">
        <v>0.57299999999999995</v>
      </c>
      <c r="U31" s="224">
        <f>ROUND(E31*T31,2)</f>
        <v>0.56999999999999995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101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15">
        <v>23</v>
      </c>
      <c r="B32" s="221" t="s">
        <v>146</v>
      </c>
      <c r="C32" s="264" t="s">
        <v>147</v>
      </c>
      <c r="D32" s="223" t="s">
        <v>106</v>
      </c>
      <c r="E32" s="229">
        <v>14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6.7499999999999999E-3</v>
      </c>
      <c r="O32" s="224">
        <f>ROUND(E32*N32,5)</f>
        <v>9.4500000000000001E-2</v>
      </c>
      <c r="P32" s="224">
        <v>0</v>
      </c>
      <c r="Q32" s="224">
        <f>ROUND(E32*P32,5)</f>
        <v>0</v>
      </c>
      <c r="R32" s="224"/>
      <c r="S32" s="224"/>
      <c r="T32" s="225">
        <v>0.70899999999999996</v>
      </c>
      <c r="U32" s="224">
        <f>ROUND(E32*T32,2)</f>
        <v>9.93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101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>
      <c r="A33" s="215">
        <v>24</v>
      </c>
      <c r="B33" s="221" t="s">
        <v>148</v>
      </c>
      <c r="C33" s="264" t="s">
        <v>149</v>
      </c>
      <c r="D33" s="223" t="s">
        <v>106</v>
      </c>
      <c r="E33" s="229">
        <v>72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0.879</v>
      </c>
      <c r="U33" s="224">
        <f>ROUND(E33*T33,2)</f>
        <v>63.29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101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>
      <c r="A34" s="216" t="s">
        <v>96</v>
      </c>
      <c r="B34" s="222" t="s">
        <v>63</v>
      </c>
      <c r="C34" s="265" t="s">
        <v>64</v>
      </c>
      <c r="D34" s="226"/>
      <c r="E34" s="230"/>
      <c r="F34" s="233"/>
      <c r="G34" s="233">
        <f>SUMIF(AE35:AE57,"&lt;&gt;NOR",G35:G57)</f>
        <v>0</v>
      </c>
      <c r="H34" s="233"/>
      <c r="I34" s="233">
        <f>SUM(I35:I57)</f>
        <v>0</v>
      </c>
      <c r="J34" s="233"/>
      <c r="K34" s="233">
        <f>SUM(K35:K57)</f>
        <v>0</v>
      </c>
      <c r="L34" s="233"/>
      <c r="M34" s="233">
        <f>SUM(M35:M57)</f>
        <v>0</v>
      </c>
      <c r="N34" s="227"/>
      <c r="O34" s="227">
        <f>SUM(O35:O57)</f>
        <v>0.10095</v>
      </c>
      <c r="P34" s="227"/>
      <c r="Q34" s="227">
        <f>SUM(Q35:Q57)</f>
        <v>1.176E-2</v>
      </c>
      <c r="R34" s="227"/>
      <c r="S34" s="227"/>
      <c r="T34" s="228"/>
      <c r="U34" s="227">
        <f>SUM(U35:U57)</f>
        <v>143.97999999999999</v>
      </c>
      <c r="AE34" t="s">
        <v>97</v>
      </c>
    </row>
    <row r="35" spans="1:60" outlineLevel="1">
      <c r="A35" s="215">
        <v>25</v>
      </c>
      <c r="B35" s="221" t="s">
        <v>150</v>
      </c>
      <c r="C35" s="264" t="s">
        <v>151</v>
      </c>
      <c r="D35" s="223" t="s">
        <v>100</v>
      </c>
      <c r="E35" s="229">
        <v>78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4.6000000000000001E-4</v>
      </c>
      <c r="O35" s="224">
        <f>ROUND(E35*N35,5)</f>
        <v>3.5880000000000002E-2</v>
      </c>
      <c r="P35" s="224">
        <v>0</v>
      </c>
      <c r="Q35" s="224">
        <f>ROUND(E35*P35,5)</f>
        <v>0</v>
      </c>
      <c r="R35" s="224"/>
      <c r="S35" s="224"/>
      <c r="T35" s="225">
        <v>0.52200000000000002</v>
      </c>
      <c r="U35" s="224">
        <f>ROUND(E35*T35,2)</f>
        <v>40.72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101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15">
        <v>26</v>
      </c>
      <c r="B36" s="221" t="s">
        <v>152</v>
      </c>
      <c r="C36" s="264" t="s">
        <v>153</v>
      </c>
      <c r="D36" s="223" t="s">
        <v>100</v>
      </c>
      <c r="E36" s="229">
        <v>47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5.8E-4</v>
      </c>
      <c r="O36" s="224">
        <f>ROUND(E36*N36,5)</f>
        <v>2.726E-2</v>
      </c>
      <c r="P36" s="224">
        <v>0</v>
      </c>
      <c r="Q36" s="224">
        <f>ROUND(E36*P36,5)</f>
        <v>0</v>
      </c>
      <c r="R36" s="224"/>
      <c r="S36" s="224"/>
      <c r="T36" s="225">
        <v>0.6159</v>
      </c>
      <c r="U36" s="224">
        <f>ROUND(E36*T36,2)</f>
        <v>28.95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101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15">
        <v>27</v>
      </c>
      <c r="B37" s="221" t="s">
        <v>154</v>
      </c>
      <c r="C37" s="264" t="s">
        <v>155</v>
      </c>
      <c r="D37" s="223" t="s">
        <v>100</v>
      </c>
      <c r="E37" s="229">
        <v>6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7.3999999999999999E-4</v>
      </c>
      <c r="O37" s="224">
        <f>ROUND(E37*N37,5)</f>
        <v>4.4400000000000004E-3</v>
      </c>
      <c r="P37" s="224">
        <v>0</v>
      </c>
      <c r="Q37" s="224">
        <f>ROUND(E37*P37,5)</f>
        <v>0</v>
      </c>
      <c r="R37" s="224"/>
      <c r="S37" s="224"/>
      <c r="T37" s="225">
        <v>0.68279999999999996</v>
      </c>
      <c r="U37" s="224">
        <f>ROUND(E37*T37,2)</f>
        <v>4.0999999999999996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101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15">
        <v>28</v>
      </c>
      <c r="B38" s="221" t="s">
        <v>156</v>
      </c>
      <c r="C38" s="264" t="s">
        <v>157</v>
      </c>
      <c r="D38" s="223" t="s">
        <v>158</v>
      </c>
      <c r="E38" s="229">
        <v>7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0.65566000000000002</v>
      </c>
      <c r="U38" s="224">
        <f>ROUND(E38*T38,2)</f>
        <v>4.59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101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>
      <c r="A39" s="215">
        <v>29</v>
      </c>
      <c r="B39" s="221" t="s">
        <v>159</v>
      </c>
      <c r="C39" s="264" t="s">
        <v>160</v>
      </c>
      <c r="D39" s="223" t="s">
        <v>100</v>
      </c>
      <c r="E39" s="229">
        <v>78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3.0000000000000001E-5</v>
      </c>
      <c r="O39" s="224">
        <f>ROUND(E39*N39,5)</f>
        <v>2.3400000000000001E-3</v>
      </c>
      <c r="P39" s="224">
        <v>0</v>
      </c>
      <c r="Q39" s="224">
        <f>ROUND(E39*P39,5)</f>
        <v>0</v>
      </c>
      <c r="R39" s="224"/>
      <c r="S39" s="224"/>
      <c r="T39" s="225">
        <v>0.129</v>
      </c>
      <c r="U39" s="224">
        <f>ROUND(E39*T39,2)</f>
        <v>10.06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101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>
      <c r="A40" s="215">
        <v>30</v>
      </c>
      <c r="B40" s="221" t="s">
        <v>161</v>
      </c>
      <c r="C40" s="264" t="s">
        <v>162</v>
      </c>
      <c r="D40" s="223" t="s">
        <v>100</v>
      </c>
      <c r="E40" s="229">
        <v>47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6.0000000000000002E-5</v>
      </c>
      <c r="O40" s="224">
        <f>ROUND(E40*N40,5)</f>
        <v>2.82E-3</v>
      </c>
      <c r="P40" s="224">
        <v>0</v>
      </c>
      <c r="Q40" s="224">
        <f>ROUND(E40*P40,5)</f>
        <v>0</v>
      </c>
      <c r="R40" s="224"/>
      <c r="S40" s="224"/>
      <c r="T40" s="225">
        <v>0.129</v>
      </c>
      <c r="U40" s="224">
        <f>ROUND(E40*T40,2)</f>
        <v>6.06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101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>
      <c r="A41" s="215">
        <v>31</v>
      </c>
      <c r="B41" s="221" t="s">
        <v>163</v>
      </c>
      <c r="C41" s="264" t="s">
        <v>164</v>
      </c>
      <c r="D41" s="223" t="s">
        <v>100</v>
      </c>
      <c r="E41" s="229">
        <v>6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0</v>
      </c>
      <c r="M41" s="232">
        <f>G41*(1+L41/100)</f>
        <v>0</v>
      </c>
      <c r="N41" s="224">
        <v>5.0000000000000002E-5</v>
      </c>
      <c r="O41" s="224">
        <f>ROUND(E41*N41,5)</f>
        <v>2.9999999999999997E-4</v>
      </c>
      <c r="P41" s="224">
        <v>0</v>
      </c>
      <c r="Q41" s="224">
        <f>ROUND(E41*P41,5)</f>
        <v>0</v>
      </c>
      <c r="R41" s="224"/>
      <c r="S41" s="224"/>
      <c r="T41" s="225">
        <v>0.14199999999999999</v>
      </c>
      <c r="U41" s="224">
        <f>ROUND(E41*T41,2)</f>
        <v>0.85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101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15">
        <v>32</v>
      </c>
      <c r="B42" s="221" t="s">
        <v>165</v>
      </c>
      <c r="C42" s="264" t="s">
        <v>166</v>
      </c>
      <c r="D42" s="223" t="s">
        <v>106</v>
      </c>
      <c r="E42" s="229">
        <v>43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0</v>
      </c>
      <c r="O42" s="224">
        <f>ROUND(E42*N42,5)</f>
        <v>0</v>
      </c>
      <c r="P42" s="224">
        <v>0</v>
      </c>
      <c r="Q42" s="224">
        <f>ROUND(E42*P42,5)</f>
        <v>0</v>
      </c>
      <c r="R42" s="224"/>
      <c r="S42" s="224"/>
      <c r="T42" s="225">
        <v>0.42499999999999999</v>
      </c>
      <c r="U42" s="224">
        <f>ROUND(E42*T42,2)</f>
        <v>18.28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101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15">
        <v>33</v>
      </c>
      <c r="B43" s="221" t="s">
        <v>167</v>
      </c>
      <c r="C43" s="264" t="s">
        <v>168</v>
      </c>
      <c r="D43" s="223" t="s">
        <v>106</v>
      </c>
      <c r="E43" s="229">
        <v>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2.3000000000000001E-4</v>
      </c>
      <c r="O43" s="224">
        <f>ROUND(E43*N43,5)</f>
        <v>4.6000000000000001E-4</v>
      </c>
      <c r="P43" s="224">
        <v>0</v>
      </c>
      <c r="Q43" s="224">
        <f>ROUND(E43*P43,5)</f>
        <v>0</v>
      </c>
      <c r="R43" s="224"/>
      <c r="S43" s="224"/>
      <c r="T43" s="225">
        <v>0.16500000000000001</v>
      </c>
      <c r="U43" s="224">
        <f>ROUND(E43*T43,2)</f>
        <v>0.33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101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15">
        <v>34</v>
      </c>
      <c r="B44" s="221" t="s">
        <v>169</v>
      </c>
      <c r="C44" s="264" t="s">
        <v>170</v>
      </c>
      <c r="D44" s="223" t="s">
        <v>106</v>
      </c>
      <c r="E44" s="229">
        <v>2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0</v>
      </c>
      <c r="M44" s="232">
        <f>G44*(1+L44/100)</f>
        <v>0</v>
      </c>
      <c r="N44" s="224">
        <v>4.0000000000000002E-4</v>
      </c>
      <c r="O44" s="224">
        <f>ROUND(E44*N44,5)</f>
        <v>8.0000000000000004E-4</v>
      </c>
      <c r="P44" s="224">
        <v>0</v>
      </c>
      <c r="Q44" s="224">
        <f>ROUND(E44*P44,5)</f>
        <v>0</v>
      </c>
      <c r="R44" s="224"/>
      <c r="S44" s="224"/>
      <c r="T44" s="225">
        <v>0.20699999999999999</v>
      </c>
      <c r="U44" s="224">
        <f>ROUND(E44*T44,2)</f>
        <v>0.41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101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15">
        <v>35</v>
      </c>
      <c r="B45" s="221" t="s">
        <v>171</v>
      </c>
      <c r="C45" s="264" t="s">
        <v>172</v>
      </c>
      <c r="D45" s="223" t="s">
        <v>106</v>
      </c>
      <c r="E45" s="229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6.0999999999999997E-4</v>
      </c>
      <c r="O45" s="224">
        <f>ROUND(E45*N45,5)</f>
        <v>1.2199999999999999E-3</v>
      </c>
      <c r="P45" s="224">
        <v>0</v>
      </c>
      <c r="Q45" s="224">
        <f>ROUND(E45*P45,5)</f>
        <v>0</v>
      </c>
      <c r="R45" s="224"/>
      <c r="S45" s="224"/>
      <c r="T45" s="225">
        <v>0.22700000000000001</v>
      </c>
      <c r="U45" s="224">
        <f>ROUND(E45*T45,2)</f>
        <v>0.45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101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>
      <c r="A46" s="215">
        <v>36</v>
      </c>
      <c r="B46" s="221" t="s">
        <v>173</v>
      </c>
      <c r="C46" s="264" t="s">
        <v>174</v>
      </c>
      <c r="D46" s="223" t="s">
        <v>100</v>
      </c>
      <c r="E46" s="229">
        <v>131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1.8000000000000001E-4</v>
      </c>
      <c r="O46" s="224">
        <f>ROUND(E46*N46,5)</f>
        <v>2.358E-2</v>
      </c>
      <c r="P46" s="224">
        <v>0</v>
      </c>
      <c r="Q46" s="224">
        <f>ROUND(E46*P46,5)</f>
        <v>0</v>
      </c>
      <c r="R46" s="224"/>
      <c r="S46" s="224"/>
      <c r="T46" s="225">
        <v>6.7000000000000004E-2</v>
      </c>
      <c r="U46" s="224">
        <f>ROUND(E46*T46,2)</f>
        <v>8.7799999999999994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101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15">
        <v>37</v>
      </c>
      <c r="B47" s="221" t="s">
        <v>175</v>
      </c>
      <c r="C47" s="264" t="s">
        <v>176</v>
      </c>
      <c r="D47" s="223" t="s">
        <v>100</v>
      </c>
      <c r="E47" s="229">
        <v>131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1.0000000000000001E-5</v>
      </c>
      <c r="O47" s="224">
        <f>ROUND(E47*N47,5)</f>
        <v>1.31E-3</v>
      </c>
      <c r="P47" s="224">
        <v>0</v>
      </c>
      <c r="Q47" s="224">
        <f>ROUND(E47*P47,5)</f>
        <v>0</v>
      </c>
      <c r="R47" s="224"/>
      <c r="S47" s="224"/>
      <c r="T47" s="225">
        <v>6.2E-2</v>
      </c>
      <c r="U47" s="224">
        <f>ROUND(E47*T47,2)</f>
        <v>8.1199999999999992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101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15">
        <v>38</v>
      </c>
      <c r="B48" s="221" t="s">
        <v>177</v>
      </c>
      <c r="C48" s="264" t="s">
        <v>178</v>
      </c>
      <c r="D48" s="223" t="s">
        <v>135</v>
      </c>
      <c r="E48" s="229">
        <v>0.10095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1.3740000000000001</v>
      </c>
      <c r="U48" s="224">
        <f>ROUND(E48*T48,2)</f>
        <v>0.14000000000000001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101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15">
        <v>39</v>
      </c>
      <c r="B49" s="221" t="s">
        <v>179</v>
      </c>
      <c r="C49" s="264" t="s">
        <v>180</v>
      </c>
      <c r="D49" s="223" t="s">
        <v>100</v>
      </c>
      <c r="E49" s="229">
        <v>42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0</v>
      </c>
      <c r="O49" s="224">
        <f>ROUND(E49*N49,5)</f>
        <v>0</v>
      </c>
      <c r="P49" s="224">
        <v>2.7999999999999998E-4</v>
      </c>
      <c r="Q49" s="224">
        <f>ROUND(E49*P49,5)</f>
        <v>1.176E-2</v>
      </c>
      <c r="R49" s="224"/>
      <c r="S49" s="224"/>
      <c r="T49" s="225">
        <v>5.1999999999999998E-2</v>
      </c>
      <c r="U49" s="224">
        <f>ROUND(E49*T49,2)</f>
        <v>2.1800000000000002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101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15">
        <v>40</v>
      </c>
      <c r="B50" s="221" t="s">
        <v>181</v>
      </c>
      <c r="C50" s="264" t="s">
        <v>182</v>
      </c>
      <c r="D50" s="223" t="s">
        <v>135</v>
      </c>
      <c r="E50" s="229">
        <v>1.176E-2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4.1550000000000002</v>
      </c>
      <c r="U50" s="224">
        <f>ROUND(E50*T50,2)</f>
        <v>0.05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101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>
      <c r="A51" s="215">
        <v>41</v>
      </c>
      <c r="B51" s="221" t="s">
        <v>183</v>
      </c>
      <c r="C51" s="264" t="s">
        <v>184</v>
      </c>
      <c r="D51" s="223" t="s">
        <v>106</v>
      </c>
      <c r="E51" s="229">
        <v>3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0.16145000000000001</v>
      </c>
      <c r="U51" s="224">
        <f>ROUND(E51*T51,2)</f>
        <v>0.48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101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15">
        <v>42</v>
      </c>
      <c r="B52" s="221" t="s">
        <v>185</v>
      </c>
      <c r="C52" s="264" t="s">
        <v>186</v>
      </c>
      <c r="D52" s="223" t="s">
        <v>106</v>
      </c>
      <c r="E52" s="229">
        <v>12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0.17696999999999999</v>
      </c>
      <c r="U52" s="224">
        <f>ROUND(E52*T52,2)</f>
        <v>2.12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101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15">
        <v>43</v>
      </c>
      <c r="B53" s="221" t="s">
        <v>187</v>
      </c>
      <c r="C53" s="264" t="s">
        <v>188</v>
      </c>
      <c r="D53" s="223" t="s">
        <v>106</v>
      </c>
      <c r="E53" s="229">
        <v>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0.21593999999999999</v>
      </c>
      <c r="U53" s="224">
        <f>ROUND(E53*T53,2)</f>
        <v>0.43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101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>
      <c r="A54" s="215">
        <v>44</v>
      </c>
      <c r="B54" s="221" t="s">
        <v>189</v>
      </c>
      <c r="C54" s="264" t="s">
        <v>190</v>
      </c>
      <c r="D54" s="223" t="s">
        <v>106</v>
      </c>
      <c r="E54" s="229">
        <v>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0</v>
      </c>
      <c r="M54" s="232">
        <f>G54*(1+L54/100)</f>
        <v>0</v>
      </c>
      <c r="N54" s="224">
        <v>2.0000000000000002E-5</v>
      </c>
      <c r="O54" s="224">
        <f>ROUND(E54*N54,5)</f>
        <v>6.0000000000000002E-5</v>
      </c>
      <c r="P54" s="224">
        <v>0</v>
      </c>
      <c r="Q54" s="224">
        <f>ROUND(E54*P54,5)</f>
        <v>0</v>
      </c>
      <c r="R54" s="224"/>
      <c r="S54" s="224"/>
      <c r="T54" s="225">
        <v>0.24267</v>
      </c>
      <c r="U54" s="224">
        <f>ROUND(E54*T54,2)</f>
        <v>0.73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101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>
      <c r="A55" s="215">
        <v>45</v>
      </c>
      <c r="B55" s="221" t="s">
        <v>191</v>
      </c>
      <c r="C55" s="264" t="s">
        <v>192</v>
      </c>
      <c r="D55" s="223" t="s">
        <v>106</v>
      </c>
      <c r="E55" s="229">
        <v>12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0</v>
      </c>
      <c r="M55" s="232">
        <f>G55*(1+L55/100)</f>
        <v>0</v>
      </c>
      <c r="N55" s="224">
        <v>3.0000000000000001E-5</v>
      </c>
      <c r="O55" s="224">
        <f>ROUND(E55*N55,5)</f>
        <v>3.6000000000000002E-4</v>
      </c>
      <c r="P55" s="224">
        <v>0</v>
      </c>
      <c r="Q55" s="224">
        <f>ROUND(E55*P55,5)</f>
        <v>0</v>
      </c>
      <c r="R55" s="224"/>
      <c r="S55" s="224"/>
      <c r="T55" s="225">
        <v>0.26545000000000002</v>
      </c>
      <c r="U55" s="224">
        <f>ROUND(E55*T55,2)</f>
        <v>3.19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101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>
      <c r="A56" s="215">
        <v>46</v>
      </c>
      <c r="B56" s="221" t="s">
        <v>193</v>
      </c>
      <c r="C56" s="264" t="s">
        <v>194</v>
      </c>
      <c r="D56" s="223" t="s">
        <v>106</v>
      </c>
      <c r="E56" s="229">
        <v>2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0</v>
      </c>
      <c r="M56" s="232">
        <f>G56*(1+L56/100)</f>
        <v>0</v>
      </c>
      <c r="N56" s="224">
        <v>6.0000000000000002E-5</v>
      </c>
      <c r="O56" s="224">
        <f>ROUND(E56*N56,5)</f>
        <v>1.2E-4</v>
      </c>
      <c r="P56" s="224">
        <v>0</v>
      </c>
      <c r="Q56" s="224">
        <f>ROUND(E56*P56,5)</f>
        <v>0</v>
      </c>
      <c r="R56" s="224"/>
      <c r="S56" s="224"/>
      <c r="T56" s="225">
        <v>0.32391999999999999</v>
      </c>
      <c r="U56" s="224">
        <f>ROUND(E56*T56,2)</f>
        <v>0.65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101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>
      <c r="A57" s="215">
        <v>47</v>
      </c>
      <c r="B57" s="221" t="s">
        <v>195</v>
      </c>
      <c r="C57" s="264" t="s">
        <v>196</v>
      </c>
      <c r="D57" s="223" t="s">
        <v>106</v>
      </c>
      <c r="E57" s="229">
        <v>14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0</v>
      </c>
      <c r="M57" s="232">
        <f>G57*(1+L57/100)</f>
        <v>0</v>
      </c>
      <c r="N57" s="224">
        <v>0</v>
      </c>
      <c r="O57" s="224">
        <f>ROUND(E57*N57,5)</f>
        <v>0</v>
      </c>
      <c r="P57" s="224">
        <v>0</v>
      </c>
      <c r="Q57" s="224">
        <f>ROUND(E57*P57,5)</f>
        <v>0</v>
      </c>
      <c r="R57" s="224"/>
      <c r="S57" s="224"/>
      <c r="T57" s="225">
        <v>0.16500000000000001</v>
      </c>
      <c r="U57" s="224">
        <f>ROUND(E57*T57,2)</f>
        <v>2.31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101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>
      <c r="A58" s="216" t="s">
        <v>96</v>
      </c>
      <c r="B58" s="222" t="s">
        <v>65</v>
      </c>
      <c r="C58" s="265" t="s">
        <v>66</v>
      </c>
      <c r="D58" s="226"/>
      <c r="E58" s="230"/>
      <c r="F58" s="233"/>
      <c r="G58" s="233">
        <f>SUMIF(AE59:AE91,"&lt;&gt;NOR",G59:G91)</f>
        <v>0</v>
      </c>
      <c r="H58" s="233"/>
      <c r="I58" s="233">
        <f>SUM(I59:I91)</f>
        <v>0</v>
      </c>
      <c r="J58" s="233"/>
      <c r="K58" s="233">
        <f>SUM(K59:K91)</f>
        <v>0</v>
      </c>
      <c r="L58" s="233"/>
      <c r="M58" s="233">
        <f>SUM(M59:M91)</f>
        <v>0</v>
      </c>
      <c r="N58" s="227"/>
      <c r="O58" s="227">
        <f>SUM(O59:O91)</f>
        <v>0.37410999999999994</v>
      </c>
      <c r="P58" s="227"/>
      <c r="Q58" s="227">
        <f>SUM(Q59:Q91)</f>
        <v>0.20844000000000001</v>
      </c>
      <c r="R58" s="227"/>
      <c r="S58" s="227"/>
      <c r="T58" s="228"/>
      <c r="U58" s="227">
        <f>SUM(U59:U91)</f>
        <v>46.349999999999994</v>
      </c>
      <c r="AE58" t="s">
        <v>97</v>
      </c>
    </row>
    <row r="59" spans="1:60" outlineLevel="1">
      <c r="A59" s="215">
        <v>48</v>
      </c>
      <c r="B59" s="221" t="s">
        <v>197</v>
      </c>
      <c r="C59" s="264" t="s">
        <v>198</v>
      </c>
      <c r="D59" s="223" t="s">
        <v>158</v>
      </c>
      <c r="E59" s="229">
        <v>4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0</v>
      </c>
      <c r="M59" s="232">
        <f>G59*(1+L59/100)</f>
        <v>0</v>
      </c>
      <c r="N59" s="224">
        <v>1.772E-2</v>
      </c>
      <c r="O59" s="224">
        <f>ROUND(E59*N59,5)</f>
        <v>7.0879999999999999E-2</v>
      </c>
      <c r="P59" s="224">
        <v>0</v>
      </c>
      <c r="Q59" s="224">
        <f>ROUND(E59*P59,5)</f>
        <v>0</v>
      </c>
      <c r="R59" s="224"/>
      <c r="S59" s="224"/>
      <c r="T59" s="225">
        <v>0.97299999999999998</v>
      </c>
      <c r="U59" s="224">
        <f>ROUND(E59*T59,2)</f>
        <v>3.89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101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15">
        <v>49</v>
      </c>
      <c r="B60" s="221" t="s">
        <v>199</v>
      </c>
      <c r="C60" s="264" t="s">
        <v>200</v>
      </c>
      <c r="D60" s="223" t="s">
        <v>158</v>
      </c>
      <c r="E60" s="229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0</v>
      </c>
      <c r="M60" s="232">
        <f>G60*(1+L60/100)</f>
        <v>0</v>
      </c>
      <c r="N60" s="224">
        <v>1.8890000000000001E-2</v>
      </c>
      <c r="O60" s="224">
        <f>ROUND(E60*N60,5)</f>
        <v>1.8890000000000001E-2</v>
      </c>
      <c r="P60" s="224">
        <v>0</v>
      </c>
      <c r="Q60" s="224">
        <f>ROUND(E60*P60,5)</f>
        <v>0</v>
      </c>
      <c r="R60" s="224"/>
      <c r="S60" s="224"/>
      <c r="T60" s="225">
        <v>0.97299999999999998</v>
      </c>
      <c r="U60" s="224">
        <f>ROUND(E60*T60,2)</f>
        <v>0.97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101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15">
        <v>50</v>
      </c>
      <c r="B61" s="221" t="s">
        <v>201</v>
      </c>
      <c r="C61" s="264" t="s">
        <v>202</v>
      </c>
      <c r="D61" s="223" t="s">
        <v>158</v>
      </c>
      <c r="E61" s="229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0</v>
      </c>
      <c r="M61" s="232">
        <f>G61*(1+L61/100)</f>
        <v>0</v>
      </c>
      <c r="N61" s="224">
        <v>8.8999999999999995E-4</v>
      </c>
      <c r="O61" s="224">
        <f>ROUND(E61*N61,5)</f>
        <v>8.8999999999999995E-4</v>
      </c>
      <c r="P61" s="224">
        <v>0</v>
      </c>
      <c r="Q61" s="224">
        <f>ROUND(E61*P61,5)</f>
        <v>0</v>
      </c>
      <c r="R61" s="224"/>
      <c r="S61" s="224"/>
      <c r="T61" s="225">
        <v>1.1200000000000001</v>
      </c>
      <c r="U61" s="224">
        <f>ROUND(E61*T61,2)</f>
        <v>1.1200000000000001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101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>
      <c r="A62" s="215">
        <v>51</v>
      </c>
      <c r="B62" s="221" t="s">
        <v>203</v>
      </c>
      <c r="C62" s="264" t="s">
        <v>204</v>
      </c>
      <c r="D62" s="223" t="s">
        <v>106</v>
      </c>
      <c r="E62" s="229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0</v>
      </c>
      <c r="M62" s="232">
        <f>G62*(1+L62/100)</f>
        <v>0</v>
      </c>
      <c r="N62" s="224">
        <v>1.925E-2</v>
      </c>
      <c r="O62" s="224">
        <f>ROUND(E62*N62,5)</f>
        <v>1.925E-2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205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>
      <c r="A63" s="215">
        <v>52</v>
      </c>
      <c r="B63" s="221" t="s">
        <v>206</v>
      </c>
      <c r="C63" s="264" t="s">
        <v>207</v>
      </c>
      <c r="D63" s="223" t="s">
        <v>158</v>
      </c>
      <c r="E63" s="229">
        <v>6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0</v>
      </c>
      <c r="M63" s="232">
        <f>G63*(1+L63/100)</f>
        <v>0</v>
      </c>
      <c r="N63" s="224">
        <v>1.7010000000000001E-2</v>
      </c>
      <c r="O63" s="224">
        <f>ROUND(E63*N63,5)</f>
        <v>0.10206</v>
      </c>
      <c r="P63" s="224">
        <v>0</v>
      </c>
      <c r="Q63" s="224">
        <f>ROUND(E63*P63,5)</f>
        <v>0</v>
      </c>
      <c r="R63" s="224"/>
      <c r="S63" s="224"/>
      <c r="T63" s="225">
        <v>1.1890000000000001</v>
      </c>
      <c r="U63" s="224">
        <f>ROUND(E63*T63,2)</f>
        <v>7.13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101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>
      <c r="A64" s="215">
        <v>53</v>
      </c>
      <c r="B64" s="221" t="s">
        <v>208</v>
      </c>
      <c r="C64" s="264" t="s">
        <v>209</v>
      </c>
      <c r="D64" s="223" t="s">
        <v>158</v>
      </c>
      <c r="E64" s="229">
        <v>6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0</v>
      </c>
      <c r="M64" s="232">
        <f>G64*(1+L64/100)</f>
        <v>0</v>
      </c>
      <c r="N64" s="224">
        <v>8.0700000000000008E-3</v>
      </c>
      <c r="O64" s="224">
        <f>ROUND(E64*N64,5)</f>
        <v>4.8419999999999998E-2</v>
      </c>
      <c r="P64" s="224">
        <v>0</v>
      </c>
      <c r="Q64" s="224">
        <f>ROUND(E64*P64,5)</f>
        <v>0</v>
      </c>
      <c r="R64" s="224"/>
      <c r="S64" s="224"/>
      <c r="T64" s="225">
        <v>0.32500000000000001</v>
      </c>
      <c r="U64" s="224">
        <f>ROUND(E64*T64,2)</f>
        <v>1.95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101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>
      <c r="A65" s="215">
        <v>54</v>
      </c>
      <c r="B65" s="221" t="s">
        <v>210</v>
      </c>
      <c r="C65" s="264" t="s">
        <v>211</v>
      </c>
      <c r="D65" s="223" t="s">
        <v>158</v>
      </c>
      <c r="E65" s="229">
        <v>1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0</v>
      </c>
      <c r="M65" s="232">
        <f>G65*(1+L65/100)</f>
        <v>0</v>
      </c>
      <c r="N65" s="224">
        <v>1.7010000000000001E-2</v>
      </c>
      <c r="O65" s="224">
        <f>ROUND(E65*N65,5)</f>
        <v>1.7010000000000001E-2</v>
      </c>
      <c r="P65" s="224">
        <v>0</v>
      </c>
      <c r="Q65" s="224">
        <f>ROUND(E65*P65,5)</f>
        <v>0</v>
      </c>
      <c r="R65" s="224"/>
      <c r="S65" s="224"/>
      <c r="T65" s="225">
        <v>1.2529999999999999</v>
      </c>
      <c r="U65" s="224">
        <f>ROUND(E65*T65,2)</f>
        <v>1.25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101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>
      <c r="A66" s="215">
        <v>55</v>
      </c>
      <c r="B66" s="221" t="s">
        <v>212</v>
      </c>
      <c r="C66" s="264" t="s">
        <v>213</v>
      </c>
      <c r="D66" s="223" t="s">
        <v>158</v>
      </c>
      <c r="E66" s="229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0</v>
      </c>
      <c r="M66" s="232">
        <f>G66*(1+L66/100)</f>
        <v>0</v>
      </c>
      <c r="N66" s="224">
        <v>1.09E-2</v>
      </c>
      <c r="O66" s="224">
        <f>ROUND(E66*N66,5)</f>
        <v>1.09E-2</v>
      </c>
      <c r="P66" s="224">
        <v>0</v>
      </c>
      <c r="Q66" s="224">
        <f>ROUND(E66*P66,5)</f>
        <v>0</v>
      </c>
      <c r="R66" s="224"/>
      <c r="S66" s="224"/>
      <c r="T66" s="225">
        <v>1.25</v>
      </c>
      <c r="U66" s="224">
        <f>ROUND(E66*T66,2)</f>
        <v>1.25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101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>
      <c r="A67" s="215">
        <v>56</v>
      </c>
      <c r="B67" s="221" t="s">
        <v>214</v>
      </c>
      <c r="C67" s="264" t="s">
        <v>215</v>
      </c>
      <c r="D67" s="223" t="s">
        <v>158</v>
      </c>
      <c r="E67" s="229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0</v>
      </c>
      <c r="M67" s="232">
        <f>G67*(1+L67/100)</f>
        <v>0</v>
      </c>
      <c r="N67" s="224">
        <v>4.8999999999999998E-4</v>
      </c>
      <c r="O67" s="224">
        <f>ROUND(E67*N67,5)</f>
        <v>4.8999999999999998E-4</v>
      </c>
      <c r="P67" s="224">
        <v>0</v>
      </c>
      <c r="Q67" s="224">
        <f>ROUND(E67*P67,5)</f>
        <v>0</v>
      </c>
      <c r="R67" s="224"/>
      <c r="S67" s="224"/>
      <c r="T67" s="225">
        <v>3.6</v>
      </c>
      <c r="U67" s="224">
        <f>ROUND(E67*T67,2)</f>
        <v>3.6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101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>
      <c r="A68" s="215">
        <v>57</v>
      </c>
      <c r="B68" s="221" t="s">
        <v>216</v>
      </c>
      <c r="C68" s="264" t="s">
        <v>217</v>
      </c>
      <c r="D68" s="223" t="s">
        <v>106</v>
      </c>
      <c r="E68" s="229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0</v>
      </c>
      <c r="M68" s="232">
        <f>G68*(1+L68/100)</f>
        <v>0</v>
      </c>
      <c r="N68" s="224">
        <v>3.5999999999999997E-2</v>
      </c>
      <c r="O68" s="224">
        <f>ROUND(E68*N68,5)</f>
        <v>3.5999999999999997E-2</v>
      </c>
      <c r="P68" s="224">
        <v>0</v>
      </c>
      <c r="Q68" s="224">
        <f>ROUND(E68*P68,5)</f>
        <v>0</v>
      </c>
      <c r="R68" s="224"/>
      <c r="S68" s="224"/>
      <c r="T68" s="225">
        <v>0</v>
      </c>
      <c r="U68" s="224">
        <f>ROUND(E68*T68,2)</f>
        <v>0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205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>
      <c r="A69" s="215">
        <v>58</v>
      </c>
      <c r="B69" s="221" t="s">
        <v>218</v>
      </c>
      <c r="C69" s="264" t="s">
        <v>219</v>
      </c>
      <c r="D69" s="223" t="s">
        <v>158</v>
      </c>
      <c r="E69" s="229">
        <v>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0</v>
      </c>
      <c r="M69" s="232">
        <f>G69*(1+L69/100)</f>
        <v>0</v>
      </c>
      <c r="N69" s="224">
        <v>2.5000000000000001E-4</v>
      </c>
      <c r="O69" s="224">
        <f>ROUND(E69*N69,5)</f>
        <v>5.0000000000000001E-4</v>
      </c>
      <c r="P69" s="224">
        <v>0</v>
      </c>
      <c r="Q69" s="224">
        <f>ROUND(E69*P69,5)</f>
        <v>0</v>
      </c>
      <c r="R69" s="224"/>
      <c r="S69" s="224"/>
      <c r="T69" s="225">
        <v>0.25800000000000001</v>
      </c>
      <c r="U69" s="224">
        <f>ROUND(E69*T69,2)</f>
        <v>0.52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101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15">
        <v>59</v>
      </c>
      <c r="B70" s="221" t="s">
        <v>220</v>
      </c>
      <c r="C70" s="264" t="s">
        <v>221</v>
      </c>
      <c r="D70" s="223" t="s">
        <v>158</v>
      </c>
      <c r="E70" s="229">
        <v>2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0</v>
      </c>
      <c r="M70" s="232">
        <f>G70*(1+L70/100)</f>
        <v>0</v>
      </c>
      <c r="N70" s="224">
        <v>7.2000000000000005E-4</v>
      </c>
      <c r="O70" s="224">
        <f>ROUND(E70*N70,5)</f>
        <v>1.4400000000000001E-3</v>
      </c>
      <c r="P70" s="224">
        <v>0</v>
      </c>
      <c r="Q70" s="224">
        <f>ROUND(E70*P70,5)</f>
        <v>0</v>
      </c>
      <c r="R70" s="224"/>
      <c r="S70" s="224"/>
      <c r="T70" s="225">
        <v>0.50600000000000001</v>
      </c>
      <c r="U70" s="224">
        <f>ROUND(E70*T70,2)</f>
        <v>1.01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101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>
      <c r="A71" s="215">
        <v>60</v>
      </c>
      <c r="B71" s="221" t="s">
        <v>222</v>
      </c>
      <c r="C71" s="264" t="s">
        <v>223</v>
      </c>
      <c r="D71" s="223" t="s">
        <v>106</v>
      </c>
      <c r="E71" s="229">
        <v>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0</v>
      </c>
      <c r="M71" s="232">
        <f>G71*(1+L71/100)</f>
        <v>0</v>
      </c>
      <c r="N71" s="224">
        <v>8.6999999999999994E-3</v>
      </c>
      <c r="O71" s="224">
        <f>ROUND(E71*N71,5)</f>
        <v>8.6999999999999994E-3</v>
      </c>
      <c r="P71" s="224">
        <v>0</v>
      </c>
      <c r="Q71" s="224">
        <f>ROUND(E71*P71,5)</f>
        <v>0</v>
      </c>
      <c r="R71" s="224"/>
      <c r="S71" s="224"/>
      <c r="T71" s="225">
        <v>0</v>
      </c>
      <c r="U71" s="224">
        <f>ROUND(E71*T71,2)</f>
        <v>0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205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>
      <c r="A72" s="215">
        <v>61</v>
      </c>
      <c r="B72" s="221" t="s">
        <v>224</v>
      </c>
      <c r="C72" s="264" t="s">
        <v>225</v>
      </c>
      <c r="D72" s="223" t="s">
        <v>106</v>
      </c>
      <c r="E72" s="229">
        <v>1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0</v>
      </c>
      <c r="M72" s="232">
        <f>G72*(1+L72/100)</f>
        <v>0</v>
      </c>
      <c r="N72" s="224">
        <v>1.4500000000000001E-2</v>
      </c>
      <c r="O72" s="224">
        <f>ROUND(E72*N72,5)</f>
        <v>1.4500000000000001E-2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205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15">
        <v>62</v>
      </c>
      <c r="B73" s="221" t="s">
        <v>226</v>
      </c>
      <c r="C73" s="264" t="s">
        <v>227</v>
      </c>
      <c r="D73" s="223" t="s">
        <v>106</v>
      </c>
      <c r="E73" s="229">
        <v>6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0</v>
      </c>
      <c r="M73" s="232">
        <f>G73*(1+L73/100)</f>
        <v>0</v>
      </c>
      <c r="N73" s="224">
        <v>8.4999999999999995E-4</v>
      </c>
      <c r="O73" s="224">
        <f>ROUND(E73*N73,5)</f>
        <v>5.1000000000000004E-3</v>
      </c>
      <c r="P73" s="224">
        <v>0</v>
      </c>
      <c r="Q73" s="224">
        <f>ROUND(E73*P73,5)</f>
        <v>0</v>
      </c>
      <c r="R73" s="224"/>
      <c r="S73" s="224"/>
      <c r="T73" s="225">
        <v>0.44500000000000001</v>
      </c>
      <c r="U73" s="224">
        <f>ROUND(E73*T73,2)</f>
        <v>2.67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101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>
      <c r="A74" s="215">
        <v>63</v>
      </c>
      <c r="B74" s="221" t="s">
        <v>228</v>
      </c>
      <c r="C74" s="264" t="s">
        <v>229</v>
      </c>
      <c r="D74" s="223" t="s">
        <v>106</v>
      </c>
      <c r="E74" s="229">
        <v>1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0</v>
      </c>
      <c r="M74" s="232">
        <f>G74*(1+L74/100)</f>
        <v>0</v>
      </c>
      <c r="N74" s="224">
        <v>1.64E-3</v>
      </c>
      <c r="O74" s="224">
        <f>ROUND(E74*N74,5)</f>
        <v>1.64E-3</v>
      </c>
      <c r="P74" s="224">
        <v>0</v>
      </c>
      <c r="Q74" s="224">
        <f>ROUND(E74*P74,5)</f>
        <v>0</v>
      </c>
      <c r="R74" s="224"/>
      <c r="S74" s="224"/>
      <c r="T74" s="225">
        <v>0.44500000000000001</v>
      </c>
      <c r="U74" s="224">
        <f>ROUND(E74*T74,2)</f>
        <v>0.45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101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>
      <c r="A75" s="215">
        <v>64</v>
      </c>
      <c r="B75" s="221" t="s">
        <v>230</v>
      </c>
      <c r="C75" s="264" t="s">
        <v>231</v>
      </c>
      <c r="D75" s="223" t="s">
        <v>106</v>
      </c>
      <c r="E75" s="229">
        <v>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0</v>
      </c>
      <c r="M75" s="232">
        <f>G75*(1+L75/100)</f>
        <v>0</v>
      </c>
      <c r="N75" s="224">
        <v>1.64E-3</v>
      </c>
      <c r="O75" s="224">
        <f>ROUND(E75*N75,5)</f>
        <v>3.2799999999999999E-3</v>
      </c>
      <c r="P75" s="224">
        <v>0</v>
      </c>
      <c r="Q75" s="224">
        <f>ROUND(E75*P75,5)</f>
        <v>0</v>
      </c>
      <c r="R75" s="224"/>
      <c r="S75" s="224"/>
      <c r="T75" s="225">
        <v>0.48499999999999999</v>
      </c>
      <c r="U75" s="224">
        <f>ROUND(E75*T75,2)</f>
        <v>0.97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101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>
      <c r="A76" s="215">
        <v>65</v>
      </c>
      <c r="B76" s="221" t="s">
        <v>232</v>
      </c>
      <c r="C76" s="264" t="s">
        <v>233</v>
      </c>
      <c r="D76" s="223" t="s">
        <v>106</v>
      </c>
      <c r="E76" s="229">
        <v>1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0</v>
      </c>
      <c r="M76" s="232">
        <f>G76*(1+L76/100)</f>
        <v>0</v>
      </c>
      <c r="N76" s="224">
        <v>1.72E-3</v>
      </c>
      <c r="O76" s="224">
        <f>ROUND(E76*N76,5)</f>
        <v>1.72E-3</v>
      </c>
      <c r="P76" s="224">
        <v>0</v>
      </c>
      <c r="Q76" s="224">
        <f>ROUND(E76*P76,5)</f>
        <v>0</v>
      </c>
      <c r="R76" s="224"/>
      <c r="S76" s="224"/>
      <c r="T76" s="225">
        <v>0.47599999999999998</v>
      </c>
      <c r="U76" s="224">
        <f>ROUND(E76*T76,2)</f>
        <v>0.48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101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>
      <c r="A77" s="215">
        <v>66</v>
      </c>
      <c r="B77" s="221" t="s">
        <v>234</v>
      </c>
      <c r="C77" s="264" t="s">
        <v>235</v>
      </c>
      <c r="D77" s="223" t="s">
        <v>106</v>
      </c>
      <c r="E77" s="229">
        <v>5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0</v>
      </c>
      <c r="M77" s="232">
        <f>G77*(1+L77/100)</f>
        <v>0</v>
      </c>
      <c r="N77" s="224">
        <v>1.5200000000000001E-3</v>
      </c>
      <c r="O77" s="224">
        <f>ROUND(E77*N77,5)</f>
        <v>7.6E-3</v>
      </c>
      <c r="P77" s="224">
        <v>0</v>
      </c>
      <c r="Q77" s="224">
        <f>ROUND(E77*P77,5)</f>
        <v>0</v>
      </c>
      <c r="R77" s="224"/>
      <c r="S77" s="224"/>
      <c r="T77" s="225">
        <v>0.58699999999999997</v>
      </c>
      <c r="U77" s="224">
        <f>ROUND(E77*T77,2)</f>
        <v>2.94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101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>
      <c r="A78" s="215">
        <v>67</v>
      </c>
      <c r="B78" s="221" t="s">
        <v>236</v>
      </c>
      <c r="C78" s="264" t="s">
        <v>237</v>
      </c>
      <c r="D78" s="223" t="s">
        <v>106</v>
      </c>
      <c r="E78" s="229">
        <v>5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0</v>
      </c>
      <c r="M78" s="232">
        <f>G78*(1+L78/100)</f>
        <v>0</v>
      </c>
      <c r="N78" s="224">
        <v>0</v>
      </c>
      <c r="O78" s="224">
        <f>ROUND(E78*N78,5)</f>
        <v>0</v>
      </c>
      <c r="P78" s="224">
        <v>0</v>
      </c>
      <c r="Q78" s="224">
        <f>ROUND(E78*P78,5)</f>
        <v>0</v>
      </c>
      <c r="R78" s="224"/>
      <c r="S78" s="224"/>
      <c r="T78" s="225">
        <v>0</v>
      </c>
      <c r="U78" s="224">
        <f>ROUND(E78*T78,2)</f>
        <v>0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205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15">
        <v>68</v>
      </c>
      <c r="B79" s="221" t="s">
        <v>238</v>
      </c>
      <c r="C79" s="264" t="s">
        <v>239</v>
      </c>
      <c r="D79" s="223" t="s">
        <v>106</v>
      </c>
      <c r="E79" s="229">
        <v>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0</v>
      </c>
      <c r="M79" s="232">
        <f>G79*(1+L79/100)</f>
        <v>0</v>
      </c>
      <c r="N79" s="224">
        <v>1.4E-3</v>
      </c>
      <c r="O79" s="224">
        <f>ROUND(E79*N79,5)</f>
        <v>1.4E-3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205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>
      <c r="A80" s="215">
        <v>69</v>
      </c>
      <c r="B80" s="221" t="s">
        <v>240</v>
      </c>
      <c r="C80" s="264" t="s">
        <v>241</v>
      </c>
      <c r="D80" s="223" t="s">
        <v>106</v>
      </c>
      <c r="E80" s="229">
        <v>5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0</v>
      </c>
      <c r="M80" s="232">
        <f>G80*(1+L80/100)</f>
        <v>0</v>
      </c>
      <c r="N80" s="224">
        <v>5.2999999999999998E-4</v>
      </c>
      <c r="O80" s="224">
        <f>ROUND(E80*N80,5)</f>
        <v>2.65E-3</v>
      </c>
      <c r="P80" s="224">
        <v>0</v>
      </c>
      <c r="Q80" s="224">
        <f>ROUND(E80*P80,5)</f>
        <v>0</v>
      </c>
      <c r="R80" s="224"/>
      <c r="S80" s="224"/>
      <c r="T80" s="225">
        <v>0.246</v>
      </c>
      <c r="U80" s="224">
        <f>ROUND(E80*T80,2)</f>
        <v>1.23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101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>
      <c r="A81" s="215">
        <v>70</v>
      </c>
      <c r="B81" s="221" t="s">
        <v>242</v>
      </c>
      <c r="C81" s="264" t="s">
        <v>243</v>
      </c>
      <c r="D81" s="223" t="s">
        <v>106</v>
      </c>
      <c r="E81" s="229">
        <v>6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0</v>
      </c>
      <c r="M81" s="232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0.246</v>
      </c>
      <c r="U81" s="224">
        <f>ROUND(E81*T81,2)</f>
        <v>1.48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101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>
      <c r="A82" s="215">
        <v>71</v>
      </c>
      <c r="B82" s="221" t="s">
        <v>244</v>
      </c>
      <c r="C82" s="264" t="s">
        <v>245</v>
      </c>
      <c r="D82" s="223" t="s">
        <v>106</v>
      </c>
      <c r="E82" s="229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0</v>
      </c>
      <c r="M82" s="232">
        <f>G82*(1+L82/100)</f>
        <v>0</v>
      </c>
      <c r="N82" s="224">
        <v>3.1E-4</v>
      </c>
      <c r="O82" s="224">
        <f>ROUND(E82*N82,5)</f>
        <v>3.1E-4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205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>
      <c r="A83" s="215">
        <v>72</v>
      </c>
      <c r="B83" s="221" t="s">
        <v>246</v>
      </c>
      <c r="C83" s="264" t="s">
        <v>247</v>
      </c>
      <c r="D83" s="223" t="s">
        <v>135</v>
      </c>
      <c r="E83" s="229">
        <v>0.37411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0</v>
      </c>
      <c r="M83" s="232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1.573</v>
      </c>
      <c r="U83" s="224">
        <f>ROUND(E83*T83,2)</f>
        <v>0.59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101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>
      <c r="A84" s="215">
        <v>73</v>
      </c>
      <c r="B84" s="221" t="s">
        <v>248</v>
      </c>
      <c r="C84" s="264" t="s">
        <v>249</v>
      </c>
      <c r="D84" s="223" t="s">
        <v>158</v>
      </c>
      <c r="E84" s="229">
        <v>4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0</v>
      </c>
      <c r="M84" s="232">
        <f>G84*(1+L84/100)</f>
        <v>0</v>
      </c>
      <c r="N84" s="224">
        <v>0</v>
      </c>
      <c r="O84" s="224">
        <f>ROUND(E84*N84,5)</f>
        <v>0</v>
      </c>
      <c r="P84" s="224">
        <v>1.933E-2</v>
      </c>
      <c r="Q84" s="224">
        <f>ROUND(E84*P84,5)</f>
        <v>7.732E-2</v>
      </c>
      <c r="R84" s="224"/>
      <c r="S84" s="224"/>
      <c r="T84" s="225">
        <v>0.59</v>
      </c>
      <c r="U84" s="224">
        <f>ROUND(E84*T84,2)</f>
        <v>2.36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101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>
      <c r="A85" s="215">
        <v>74</v>
      </c>
      <c r="B85" s="221" t="s">
        <v>250</v>
      </c>
      <c r="C85" s="264" t="s">
        <v>251</v>
      </c>
      <c r="D85" s="223" t="s">
        <v>158</v>
      </c>
      <c r="E85" s="229">
        <v>6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0</v>
      </c>
      <c r="M85" s="232">
        <f>G85*(1+L85/100)</f>
        <v>0</v>
      </c>
      <c r="N85" s="224">
        <v>0</v>
      </c>
      <c r="O85" s="224">
        <f>ROUND(E85*N85,5)</f>
        <v>0</v>
      </c>
      <c r="P85" s="224">
        <v>1.9460000000000002E-2</v>
      </c>
      <c r="Q85" s="224">
        <f>ROUND(E85*P85,5)</f>
        <v>0.11676</v>
      </c>
      <c r="R85" s="224"/>
      <c r="S85" s="224"/>
      <c r="T85" s="225">
        <v>0.38200000000000001</v>
      </c>
      <c r="U85" s="224">
        <f>ROUND(E85*T85,2)</f>
        <v>2.29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101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>
      <c r="A86" s="215">
        <v>75</v>
      </c>
      <c r="B86" s="221" t="s">
        <v>252</v>
      </c>
      <c r="C86" s="264" t="s">
        <v>253</v>
      </c>
      <c r="D86" s="223" t="s">
        <v>158</v>
      </c>
      <c r="E86" s="229">
        <v>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0</v>
      </c>
      <c r="M86" s="232">
        <f>G86*(1+L86/100)</f>
        <v>0</v>
      </c>
      <c r="N86" s="224">
        <v>0</v>
      </c>
      <c r="O86" s="224">
        <f>ROUND(E86*N86,5)</f>
        <v>0</v>
      </c>
      <c r="P86" s="224">
        <v>9.1999999999999998E-3</v>
      </c>
      <c r="Q86" s="224">
        <f>ROUND(E86*P86,5)</f>
        <v>9.1999999999999998E-3</v>
      </c>
      <c r="R86" s="224"/>
      <c r="S86" s="224"/>
      <c r="T86" s="225">
        <v>0.46500000000000002</v>
      </c>
      <c r="U86" s="224">
        <f>ROUND(E86*T86,2)</f>
        <v>0.47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101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>
      <c r="A87" s="215">
        <v>76</v>
      </c>
      <c r="B87" s="221" t="s">
        <v>254</v>
      </c>
      <c r="C87" s="264" t="s">
        <v>255</v>
      </c>
      <c r="D87" s="223" t="s">
        <v>106</v>
      </c>
      <c r="E87" s="229">
        <v>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0</v>
      </c>
      <c r="M87" s="232">
        <f>G87*(1+L87/100)</f>
        <v>0</v>
      </c>
      <c r="N87" s="224">
        <v>0</v>
      </c>
      <c r="O87" s="224">
        <f>ROUND(E87*N87,5)</f>
        <v>0</v>
      </c>
      <c r="P87" s="224">
        <v>0</v>
      </c>
      <c r="Q87" s="224">
        <f>ROUND(E87*P87,5)</f>
        <v>0</v>
      </c>
      <c r="R87" s="224"/>
      <c r="S87" s="224"/>
      <c r="T87" s="225">
        <v>0.375</v>
      </c>
      <c r="U87" s="224">
        <f>ROUND(E87*T87,2)</f>
        <v>0.38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101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>
      <c r="A88" s="215">
        <v>77</v>
      </c>
      <c r="B88" s="221" t="s">
        <v>256</v>
      </c>
      <c r="C88" s="264" t="s">
        <v>257</v>
      </c>
      <c r="D88" s="223" t="s">
        <v>158</v>
      </c>
      <c r="E88" s="229">
        <v>6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0</v>
      </c>
      <c r="M88" s="232">
        <f>G88*(1+L88/100)</f>
        <v>0</v>
      </c>
      <c r="N88" s="224">
        <v>0</v>
      </c>
      <c r="O88" s="224">
        <f>ROUND(E88*N88,5)</f>
        <v>0</v>
      </c>
      <c r="P88" s="224">
        <v>8.5999999999999998E-4</v>
      </c>
      <c r="Q88" s="224">
        <f>ROUND(E88*P88,5)</f>
        <v>5.1599999999999997E-3</v>
      </c>
      <c r="R88" s="224"/>
      <c r="S88" s="224"/>
      <c r="T88" s="225">
        <v>0.222</v>
      </c>
      <c r="U88" s="224">
        <f>ROUND(E88*T88,2)</f>
        <v>1.33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101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>
      <c r="A89" s="215">
        <v>78</v>
      </c>
      <c r="B89" s="221" t="s">
        <v>258</v>
      </c>
      <c r="C89" s="264" t="s">
        <v>259</v>
      </c>
      <c r="D89" s="223" t="s">
        <v>106</v>
      </c>
      <c r="E89" s="229">
        <v>3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0</v>
      </c>
      <c r="M89" s="232">
        <f>G89*(1+L89/100)</f>
        <v>0</v>
      </c>
      <c r="N89" s="224">
        <v>0</v>
      </c>
      <c r="O89" s="224">
        <f>ROUND(E89*N89,5)</f>
        <v>0</v>
      </c>
      <c r="P89" s="224">
        <v>0</v>
      </c>
      <c r="Q89" s="224">
        <f>ROUND(E89*P89,5)</f>
        <v>0</v>
      </c>
      <c r="R89" s="224"/>
      <c r="S89" s="224"/>
      <c r="T89" s="225">
        <v>0.45500000000000002</v>
      </c>
      <c r="U89" s="224">
        <f>ROUND(E89*T89,2)</f>
        <v>1.37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101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15">
        <v>79</v>
      </c>
      <c r="B90" s="221" t="s">
        <v>260</v>
      </c>
      <c r="C90" s="264" t="s">
        <v>261</v>
      </c>
      <c r="D90" s="223" t="s">
        <v>106</v>
      </c>
      <c r="E90" s="229">
        <v>3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0</v>
      </c>
      <c r="M90" s="232">
        <f>G90*(1+L90/100)</f>
        <v>0</v>
      </c>
      <c r="N90" s="224">
        <v>1.3999999999999999E-4</v>
      </c>
      <c r="O90" s="224">
        <f>ROUND(E90*N90,5)</f>
        <v>4.2000000000000002E-4</v>
      </c>
      <c r="P90" s="224">
        <v>0</v>
      </c>
      <c r="Q90" s="224">
        <f>ROUND(E90*P90,5)</f>
        <v>0</v>
      </c>
      <c r="R90" s="224"/>
      <c r="S90" s="224"/>
      <c r="T90" s="225">
        <v>0.65800000000000003</v>
      </c>
      <c r="U90" s="224">
        <f>ROUND(E90*T90,2)</f>
        <v>1.97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101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>
      <c r="A91" s="215">
        <v>80</v>
      </c>
      <c r="B91" s="221" t="s">
        <v>262</v>
      </c>
      <c r="C91" s="264" t="s">
        <v>263</v>
      </c>
      <c r="D91" s="223" t="s">
        <v>106</v>
      </c>
      <c r="E91" s="229">
        <v>2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0</v>
      </c>
      <c r="M91" s="232">
        <f>G91*(1+L91/100)</f>
        <v>0</v>
      </c>
      <c r="N91" s="224">
        <v>3.0000000000000001E-5</v>
      </c>
      <c r="O91" s="224">
        <f>ROUND(E91*N91,5)</f>
        <v>6.0000000000000002E-5</v>
      </c>
      <c r="P91" s="224">
        <v>0</v>
      </c>
      <c r="Q91" s="224">
        <f>ROUND(E91*P91,5)</f>
        <v>0</v>
      </c>
      <c r="R91" s="224"/>
      <c r="S91" s="224"/>
      <c r="T91" s="225">
        <v>1.34</v>
      </c>
      <c r="U91" s="224">
        <f>ROUND(E91*T91,2)</f>
        <v>2.68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101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>
      <c r="A92" s="216" t="s">
        <v>96</v>
      </c>
      <c r="B92" s="222" t="s">
        <v>67</v>
      </c>
      <c r="C92" s="265" t="s">
        <v>68</v>
      </c>
      <c r="D92" s="226"/>
      <c r="E92" s="230"/>
      <c r="F92" s="233"/>
      <c r="G92" s="233">
        <f>SUMIF(AE93:AE96,"&lt;&gt;NOR",G93:G96)</f>
        <v>0</v>
      </c>
      <c r="H92" s="233"/>
      <c r="I92" s="233">
        <f>SUM(I93:I96)</f>
        <v>0</v>
      </c>
      <c r="J92" s="233"/>
      <c r="K92" s="233">
        <f>SUM(K93:K96)</f>
        <v>0</v>
      </c>
      <c r="L92" s="233"/>
      <c r="M92" s="233">
        <f>SUM(M93:M96)</f>
        <v>0</v>
      </c>
      <c r="N92" s="227"/>
      <c r="O92" s="227">
        <f>SUM(O93:O96)</f>
        <v>8.8349999999999998E-2</v>
      </c>
      <c r="P92" s="227"/>
      <c r="Q92" s="227">
        <f>SUM(Q93:Q96)</f>
        <v>0</v>
      </c>
      <c r="R92" s="227"/>
      <c r="S92" s="227"/>
      <c r="T92" s="228"/>
      <c r="U92" s="227">
        <f>SUM(U93:U96)</f>
        <v>12.9</v>
      </c>
      <c r="AE92" t="s">
        <v>97</v>
      </c>
    </row>
    <row r="93" spans="1:60" outlineLevel="1">
      <c r="A93" s="215">
        <v>81</v>
      </c>
      <c r="B93" s="221" t="s">
        <v>264</v>
      </c>
      <c r="C93" s="264" t="s">
        <v>265</v>
      </c>
      <c r="D93" s="223" t="s">
        <v>158</v>
      </c>
      <c r="E93" s="229">
        <v>5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0</v>
      </c>
      <c r="M93" s="232">
        <f>G93*(1+L93/100)</f>
        <v>0</v>
      </c>
      <c r="N93" s="224">
        <v>1.2970000000000001E-2</v>
      </c>
      <c r="O93" s="224">
        <f>ROUND(E93*N93,5)</f>
        <v>6.4850000000000005E-2</v>
      </c>
      <c r="P93" s="224">
        <v>0</v>
      </c>
      <c r="Q93" s="224">
        <f>ROUND(E93*P93,5)</f>
        <v>0</v>
      </c>
      <c r="R93" s="224"/>
      <c r="S93" s="224"/>
      <c r="T93" s="225">
        <v>1.9</v>
      </c>
      <c r="U93" s="224">
        <f>ROUND(E93*T93,2)</f>
        <v>9.5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101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>
      <c r="A94" s="215">
        <v>82</v>
      </c>
      <c r="B94" s="221" t="s">
        <v>266</v>
      </c>
      <c r="C94" s="264" t="s">
        <v>267</v>
      </c>
      <c r="D94" s="223" t="s">
        <v>158</v>
      </c>
      <c r="E94" s="229">
        <v>1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0</v>
      </c>
      <c r="M94" s="232">
        <f>G94*(1+L94/100)</f>
        <v>0</v>
      </c>
      <c r="N94" s="224">
        <v>1.4500000000000001E-2</v>
      </c>
      <c r="O94" s="224">
        <f>ROUND(E94*N94,5)</f>
        <v>1.4500000000000001E-2</v>
      </c>
      <c r="P94" s="224">
        <v>0</v>
      </c>
      <c r="Q94" s="224">
        <f>ROUND(E94*P94,5)</f>
        <v>0</v>
      </c>
      <c r="R94" s="224"/>
      <c r="S94" s="224"/>
      <c r="T94" s="225">
        <v>1.9</v>
      </c>
      <c r="U94" s="224">
        <f>ROUND(E94*T94,2)</f>
        <v>1.9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101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>
      <c r="A95" s="215">
        <v>83</v>
      </c>
      <c r="B95" s="221" t="s">
        <v>268</v>
      </c>
      <c r="C95" s="264" t="s">
        <v>269</v>
      </c>
      <c r="D95" s="223" t="s">
        <v>158</v>
      </c>
      <c r="E95" s="229">
        <v>1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0</v>
      </c>
      <c r="M95" s="232">
        <f>G95*(1+L95/100)</f>
        <v>0</v>
      </c>
      <c r="N95" s="224">
        <v>8.9999999999999993E-3</v>
      </c>
      <c r="O95" s="224">
        <f>ROUND(E95*N95,5)</f>
        <v>8.9999999999999993E-3</v>
      </c>
      <c r="P95" s="224">
        <v>0</v>
      </c>
      <c r="Q95" s="224">
        <f>ROUND(E95*P95,5)</f>
        <v>0</v>
      </c>
      <c r="R95" s="224"/>
      <c r="S95" s="224"/>
      <c r="T95" s="225">
        <v>1.5</v>
      </c>
      <c r="U95" s="224">
        <f>ROUND(E95*T95,2)</f>
        <v>1.5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101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>
      <c r="A96" s="242">
        <v>84</v>
      </c>
      <c r="B96" s="243" t="s">
        <v>270</v>
      </c>
      <c r="C96" s="266" t="s">
        <v>271</v>
      </c>
      <c r="D96" s="244" t="s">
        <v>135</v>
      </c>
      <c r="E96" s="245">
        <v>0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0</v>
      </c>
      <c r="M96" s="247">
        <f>G96*(1+L96/100)</f>
        <v>0</v>
      </c>
      <c r="N96" s="248">
        <v>0</v>
      </c>
      <c r="O96" s="248">
        <f>ROUND(E96*N96,5)</f>
        <v>0</v>
      </c>
      <c r="P96" s="248">
        <v>0</v>
      </c>
      <c r="Q96" s="248">
        <f>ROUND(E96*P96,5)</f>
        <v>0</v>
      </c>
      <c r="R96" s="248"/>
      <c r="S96" s="248"/>
      <c r="T96" s="249">
        <v>1.7230000000000001</v>
      </c>
      <c r="U96" s="248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101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31">
      <c r="A97" s="6"/>
      <c r="B97" s="7" t="s">
        <v>272</v>
      </c>
      <c r="C97" s="267" t="s">
        <v>272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>
      <c r="A98" s="250"/>
      <c r="B98" s="251">
        <v>26</v>
      </c>
      <c r="C98" s="268" t="s">
        <v>272</v>
      </c>
      <c r="D98" s="252"/>
      <c r="E98" s="252"/>
      <c r="F98" s="252"/>
      <c r="G98" s="263">
        <f>G8+G12+G34+G58+G92</f>
        <v>0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f>SUMIF(L7:L96,AC97,G7:G96)</f>
        <v>0</v>
      </c>
      <c r="AD98">
        <f>SUMIF(L7:L96,AD97,G7:G96)</f>
        <v>0</v>
      </c>
      <c r="AE98" t="s">
        <v>273</v>
      </c>
    </row>
    <row r="99" spans="1:31">
      <c r="A99" s="6"/>
      <c r="B99" s="7" t="s">
        <v>272</v>
      </c>
      <c r="C99" s="267" t="s">
        <v>272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6"/>
      <c r="B100" s="7" t="s">
        <v>272</v>
      </c>
      <c r="C100" s="267" t="s">
        <v>272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53">
        <v>33</v>
      </c>
      <c r="B101" s="253"/>
      <c r="C101" s="269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A102" s="254"/>
      <c r="B102" s="255"/>
      <c r="C102" s="270"/>
      <c r="D102" s="255"/>
      <c r="E102" s="255"/>
      <c r="F102" s="255"/>
      <c r="G102" s="25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 t="s">
        <v>274</v>
      </c>
    </row>
    <row r="103" spans="1:31">
      <c r="A103" s="257"/>
      <c r="B103" s="258"/>
      <c r="C103" s="271"/>
      <c r="D103" s="258"/>
      <c r="E103" s="258"/>
      <c r="F103" s="258"/>
      <c r="G103" s="259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257"/>
      <c r="B104" s="258"/>
      <c r="C104" s="271"/>
      <c r="D104" s="258"/>
      <c r="E104" s="258"/>
      <c r="F104" s="258"/>
      <c r="G104" s="25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A105" s="257"/>
      <c r="B105" s="258"/>
      <c r="C105" s="271"/>
      <c r="D105" s="258"/>
      <c r="E105" s="258"/>
      <c r="F105" s="258"/>
      <c r="G105" s="25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>
      <c r="A106" s="260"/>
      <c r="B106" s="261"/>
      <c r="C106" s="272"/>
      <c r="D106" s="261"/>
      <c r="E106" s="261"/>
      <c r="F106" s="261"/>
      <c r="G106" s="262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>
      <c r="A107" s="6"/>
      <c r="B107" s="7" t="s">
        <v>272</v>
      </c>
      <c r="C107" s="267" t="s">
        <v>272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31">
      <c r="C108" s="273"/>
      <c r="AE108" t="s">
        <v>275</v>
      </c>
    </row>
  </sheetData>
  <mergeCells count="6">
    <mergeCell ref="A1:G1"/>
    <mergeCell ref="C2:G2"/>
    <mergeCell ref="C3:G3"/>
    <mergeCell ref="C4:G4"/>
    <mergeCell ref="A101:C101"/>
    <mergeCell ref="A102:G10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Rozpočet Pol</vt:lpstr>
      <vt:lpstr>Pokyny pro vyplnění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2014-02-28T09:52:57Z</cp:lastPrinted>
  <dcterms:created xsi:type="dcterms:W3CDTF">2009-04-08T07:15:50Z</dcterms:created>
  <dcterms:modified xsi:type="dcterms:W3CDTF">2021-12-02T15:26:08Z</dcterms:modified>
</cp:coreProperties>
</file>